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30(2018)\A2企画部\C地域戦略課\02広報戦略係\統計\人口統計\30HP\30\人口・世帯数ピーク\"/>
    </mc:Choice>
  </mc:AlternateContent>
  <bookViews>
    <workbookView xWindow="-15" yWindow="-15" windowWidth="9600" windowHeight="12150"/>
  </bookViews>
  <sheets>
    <sheet name="茅野市の人口・世帯数H7～" sheetId="6" r:id="rId1"/>
    <sheet name="茅野市の人口・世帯数H7～ (グラフ)" sheetId="7" r:id="rId2"/>
  </sheets>
  <definedNames>
    <definedName name="_xlnm._FilterDatabase" localSheetId="0" hidden="1">'茅野市の人口・世帯数H7～'!$A$1:$H$1</definedName>
    <definedName name="_xlnm._FilterDatabase" localSheetId="1" hidden="1">'茅野市の人口・世帯数H7～ (グラフ)'!$A$1:$H$1</definedName>
  </definedNames>
  <calcPr calcId="152511" iterateDelta="0" calcOnSave="0"/>
</workbook>
</file>

<file path=xl/calcChain.xml><?xml version="1.0" encoding="utf-8"?>
<calcChain xmlns="http://schemas.openxmlformats.org/spreadsheetml/2006/main">
  <c r="E274" i="7" l="1"/>
  <c r="G265" i="7"/>
  <c r="F265" i="7"/>
  <c r="E265" i="7" s="1"/>
  <c r="D265" i="7"/>
  <c r="G243" i="7"/>
  <c r="G244" i="7" s="1"/>
  <c r="G245" i="7" s="1"/>
  <c r="G246" i="7" s="1"/>
  <c r="G247" i="7" s="1"/>
  <c r="G248" i="7" s="1"/>
  <c r="G249" i="7" s="1"/>
  <c r="G250" i="7" s="1"/>
  <c r="G251" i="7" s="1"/>
  <c r="G252" i="7" s="1"/>
  <c r="G253" i="7" s="1"/>
  <c r="G254" i="7" s="1"/>
  <c r="G255" i="7" s="1"/>
  <c r="G256" i="7" s="1"/>
  <c r="G257" i="7" s="1"/>
  <c r="G258" i="7" s="1"/>
  <c r="G259" i="7" s="1"/>
  <c r="G260" i="7" s="1"/>
  <c r="G261" i="7" s="1"/>
  <c r="G262" i="7" s="1"/>
  <c r="F243" i="7"/>
  <c r="F244" i="7" s="1"/>
  <c r="D243" i="7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E242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F245" i="7" l="1"/>
  <c r="E244" i="7"/>
  <c r="E243" i="7"/>
  <c r="E274" i="6"/>
  <c r="G243" i="6"/>
  <c r="F243" i="6"/>
  <c r="D243" i="6"/>
  <c r="E242" i="6"/>
  <c r="F246" i="7" l="1"/>
  <c r="E245" i="7"/>
  <c r="E243" i="6"/>
  <c r="E143" i="6"/>
  <c r="F247" i="7" l="1"/>
  <c r="E246" i="7"/>
  <c r="E2" i="6"/>
  <c r="F248" i="7" l="1"/>
  <c r="E247" i="7"/>
  <c r="E52" i="6"/>
  <c r="E41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2" i="6"/>
  <c r="E43" i="6"/>
  <c r="E44" i="6"/>
  <c r="E45" i="6"/>
  <c r="E46" i="6"/>
  <c r="E47" i="6"/>
  <c r="E48" i="6"/>
  <c r="E49" i="6"/>
  <c r="E50" i="6"/>
  <c r="E51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4" i="6"/>
  <c r="E145" i="6"/>
  <c r="E146" i="6"/>
  <c r="E147" i="6"/>
  <c r="E148" i="6"/>
  <c r="E3" i="6"/>
  <c r="F249" i="7" l="1"/>
  <c r="E248" i="7"/>
  <c r="G244" i="6"/>
  <c r="G245" i="6" s="1"/>
  <c r="G246" i="6" s="1"/>
  <c r="G247" i="6" s="1"/>
  <c r="G248" i="6" s="1"/>
  <c r="G249" i="6" s="1"/>
  <c r="G250" i="6" s="1"/>
  <c r="G251" i="6" s="1"/>
  <c r="G252" i="6" s="1"/>
  <c r="G253" i="6" s="1"/>
  <c r="G254" i="6" s="1"/>
  <c r="G255" i="6" s="1"/>
  <c r="G256" i="6" s="1"/>
  <c r="G257" i="6" s="1"/>
  <c r="F244" i="6"/>
  <c r="F245" i="6" s="1"/>
  <c r="E245" i="6" s="1"/>
  <c r="D244" i="6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F250" i="7" l="1"/>
  <c r="E249" i="7"/>
  <c r="D256" i="6"/>
  <c r="D257" i="6" s="1"/>
  <c r="G265" i="6"/>
  <c r="G258" i="6"/>
  <c r="G259" i="6" s="1"/>
  <c r="G260" i="6" s="1"/>
  <c r="G261" i="6" s="1"/>
  <c r="G262" i="6" s="1"/>
  <c r="E244" i="6"/>
  <c r="F251" i="7" l="1"/>
  <c r="E250" i="7"/>
  <c r="D265" i="6"/>
  <c r="D258" i="6"/>
  <c r="D259" i="6" s="1"/>
  <c r="D260" i="6" s="1"/>
  <c r="D261" i="6" s="1"/>
  <c r="D262" i="6" s="1"/>
  <c r="F246" i="6"/>
  <c r="F247" i="6"/>
  <c r="F248" i="6"/>
  <c r="E248" i="6" s="1"/>
  <c r="F249" i="6"/>
  <c r="F250" i="6" s="1"/>
  <c r="F265" i="6"/>
  <c r="E265" i="6" s="1"/>
  <c r="E247" i="6"/>
  <c r="E246" i="6"/>
  <c r="F251" i="6" l="1"/>
  <c r="E250" i="6"/>
  <c r="E249" i="6"/>
  <c r="F252" i="7"/>
  <c r="E251" i="7"/>
  <c r="F252" i="6" l="1"/>
  <c r="E251" i="6"/>
  <c r="F253" i="7"/>
  <c r="E252" i="7"/>
  <c r="E252" i="6" l="1"/>
  <c r="F253" i="6"/>
  <c r="F254" i="7"/>
  <c r="E253" i="7"/>
  <c r="F254" i="6" l="1"/>
  <c r="E253" i="6"/>
  <c r="F255" i="7"/>
  <c r="E254" i="7"/>
  <c r="E254" i="6" l="1"/>
  <c r="F255" i="6"/>
  <c r="F256" i="7"/>
  <c r="E255" i="7"/>
  <c r="F256" i="6" l="1"/>
  <c r="E255" i="6"/>
  <c r="F257" i="7"/>
  <c r="E256" i="7"/>
  <c r="E256" i="6" l="1"/>
  <c r="F257" i="6"/>
  <c r="F258" i="7"/>
  <c r="E257" i="7"/>
  <c r="F258" i="6" l="1"/>
  <c r="E257" i="6"/>
  <c r="F259" i="7"/>
  <c r="E258" i="7"/>
  <c r="F259" i="6" l="1"/>
  <c r="E258" i="6"/>
  <c r="F260" i="7"/>
  <c r="E259" i="7"/>
  <c r="E259" i="6" l="1"/>
  <c r="F260" i="6"/>
  <c r="F261" i="7"/>
  <c r="E260" i="7"/>
  <c r="F261" i="6" l="1"/>
  <c r="E260" i="6"/>
  <c r="F262" i="7"/>
  <c r="E262" i="7" s="1"/>
  <c r="E261" i="7"/>
  <c r="E261" i="6" l="1"/>
  <c r="F262" i="6"/>
  <c r="E262" i="6" s="1"/>
</calcChain>
</file>

<file path=xl/sharedStrings.xml><?xml version="1.0" encoding="utf-8"?>
<sst xmlns="http://schemas.openxmlformats.org/spreadsheetml/2006/main" count="633" uniqueCount="58">
  <si>
    <t>ＮＯ</t>
    <phoneticPr fontId="1"/>
  </si>
  <si>
    <t>調査年</t>
    <rPh sb="0" eb="2">
      <t>チョウサ</t>
    </rPh>
    <rPh sb="2" eb="3">
      <t>ネン</t>
    </rPh>
    <phoneticPr fontId="1"/>
  </si>
  <si>
    <t>調査基準日</t>
    <rPh sb="0" eb="2">
      <t>チョウサ</t>
    </rPh>
    <rPh sb="2" eb="5">
      <t>キジュンビ</t>
    </rPh>
    <phoneticPr fontId="1"/>
  </si>
  <si>
    <t>世帯数</t>
    <rPh sb="0" eb="3">
      <t>セタイスウ</t>
    </rPh>
    <phoneticPr fontId="1"/>
  </si>
  <si>
    <t>人口総数</t>
    <rPh sb="0" eb="2">
      <t>ジンコウ</t>
    </rPh>
    <rPh sb="2" eb="4">
      <t>ソウスウ</t>
    </rPh>
    <phoneticPr fontId="1"/>
  </si>
  <si>
    <t>人口男</t>
    <rPh sb="0" eb="2">
      <t>ジンコウ</t>
    </rPh>
    <rPh sb="2" eb="3">
      <t>オトコ</t>
    </rPh>
    <phoneticPr fontId="1"/>
  </si>
  <si>
    <t>人口女</t>
    <rPh sb="0" eb="2">
      <t>ジンコウ</t>
    </rPh>
    <rPh sb="2" eb="3">
      <t>オンナ</t>
    </rPh>
    <phoneticPr fontId="1"/>
  </si>
  <si>
    <t>備考</t>
    <rPh sb="0" eb="2">
      <t>ビコウ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</si>
  <si>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</si>
  <si>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</si>
  <si>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</si>
  <si>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</si>
  <si>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</si>
  <si>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</si>
  <si>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</si>
  <si>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</si>
  <si>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</si>
  <si>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</si>
  <si>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</si>
  <si>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</si>
  <si>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</si>
  <si>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平成7年</t>
    <rPh sb="0" eb="2">
      <t>ヘイセイ</t>
    </rPh>
    <rPh sb="3" eb="4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</si>
  <si>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</si>
  <si>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</si>
  <si>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</si>
  <si>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</si>
  <si>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</si>
  <si>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</si>
  <si>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</si>
  <si>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</si>
  <si>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</si>
  <si>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</si>
  <si>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</si>
  <si>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</si>
  <si>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資料：国勢調査、毎月人口異動調査</t>
    <rPh sb="0" eb="2">
      <t>シリョウ</t>
    </rPh>
    <rPh sb="3" eb="5">
      <t>コクセイ</t>
    </rPh>
    <rPh sb="5" eb="7">
      <t>チョウサ</t>
    </rPh>
    <rPh sb="8" eb="10">
      <t>マイツキ</t>
    </rPh>
    <rPh sb="10" eb="12">
      <t>ジンコウ</t>
    </rPh>
    <rPh sb="12" eb="14">
      <t>イドウ</t>
    </rPh>
    <rPh sb="14" eb="16">
      <t>チョウサ</t>
    </rPh>
    <phoneticPr fontId="1"/>
  </si>
  <si>
    <t>【茅野市】</t>
    <rPh sb="1" eb="4">
      <t>チノシ</t>
    </rPh>
    <phoneticPr fontId="1"/>
  </si>
  <si>
    <t>(赤色)は、</t>
    <rPh sb="1" eb="3">
      <t>アカイロ</t>
    </rPh>
    <phoneticPr fontId="1"/>
  </si>
  <si>
    <t>最も人口が多かった月です。</t>
    <rPh sb="0" eb="1">
      <t>モット</t>
    </rPh>
    <rPh sb="2" eb="4">
      <t>ジンコウ</t>
    </rPh>
    <rPh sb="5" eb="6">
      <t>オオ</t>
    </rPh>
    <rPh sb="9" eb="10">
      <t>ツキ</t>
    </rPh>
    <phoneticPr fontId="1"/>
  </si>
  <si>
    <t>(橙色)は、</t>
    <rPh sb="1" eb="3">
      <t>ダイダイイロ</t>
    </rPh>
    <phoneticPr fontId="1"/>
  </si>
  <si>
    <t>2番目に人口が多かった月です。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</si>
  <si>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平成20年(2008年)11月1日現在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</si>
  <si>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(黄色)は、</t>
    <rPh sb="1" eb="3">
      <t>キイロ</t>
    </rPh>
    <phoneticPr fontId="1"/>
  </si>
  <si>
    <t>3番目に人口が多かった月です。</t>
    <rPh sb="1" eb="3">
      <t>バンメ</t>
    </rPh>
    <rPh sb="4" eb="6">
      <t>ジンコウ</t>
    </rPh>
    <rPh sb="7" eb="8">
      <t>オオ</t>
    </rPh>
    <rPh sb="11" eb="12">
      <t>ツキ</t>
    </rPh>
    <phoneticPr fontId="1"/>
  </si>
  <si>
    <t>平成21年(2009年)10月1日現在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</si>
  <si>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平成21年(2009年) 2月1日現在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</si>
  <si>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(赤色)は、</t>
    <rPh sb="1" eb="3">
      <t>アカイロ</t>
    </rPh>
    <phoneticPr fontId="1"/>
  </si>
  <si>
    <t>世帯数の最も多かった月です。</t>
    <rPh sb="0" eb="3">
      <t>セタイスウ</t>
    </rPh>
    <rPh sb="4" eb="5">
      <t>モット</t>
    </rPh>
    <rPh sb="6" eb="7">
      <t>オオ</t>
    </rPh>
    <rPh sb="10" eb="11">
      <t>ツキ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</si>
  <si>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</si>
  <si>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</si>
  <si>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</si>
  <si>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</si>
  <si>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平成31年(2019年) 1月1日現在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"/>
  </si>
  <si>
    <t>3番目に世帯数又は、人口が多かった月です。</t>
    <rPh sb="1" eb="3">
      <t>バンメ</t>
    </rPh>
    <rPh sb="4" eb="7">
      <t>セタイスウ</t>
    </rPh>
    <rPh sb="7" eb="8">
      <t>マタ</t>
    </rPh>
    <rPh sb="10" eb="12">
      <t>ジンコウ</t>
    </rPh>
    <rPh sb="13" eb="14">
      <t>オオ</t>
    </rPh>
    <rPh sb="17" eb="18">
      <t>ツキ</t>
    </rPh>
    <phoneticPr fontId="1"/>
  </si>
  <si>
    <t>2番目に世帯数又は、人口が多かった月です。</t>
    <rPh sb="1" eb="3">
      <t>バンメ</t>
    </rPh>
    <rPh sb="4" eb="7">
      <t>セタイスウ</t>
    </rPh>
    <rPh sb="7" eb="8">
      <t>マタ</t>
    </rPh>
    <rPh sb="10" eb="12">
      <t>ジンコウ</t>
    </rPh>
    <rPh sb="13" eb="14">
      <t>オオ</t>
    </rPh>
    <rPh sb="17" eb="18">
      <t>ツキ</t>
    </rPh>
    <phoneticPr fontId="1"/>
  </si>
  <si>
    <t>最も世帯数又は、人口が多かった月です。</t>
    <rPh sb="0" eb="1">
      <t>モット</t>
    </rPh>
    <rPh sb="2" eb="5">
      <t>セタイスウ</t>
    </rPh>
    <rPh sb="5" eb="6">
      <t>マタ</t>
    </rPh>
    <rPh sb="8" eb="10">
      <t>ジンコウ</t>
    </rPh>
    <rPh sb="11" eb="12">
      <t>オオ</t>
    </rPh>
    <rPh sb="15" eb="16">
      <t>ツキ</t>
    </rPh>
    <phoneticPr fontId="1"/>
  </si>
  <si>
    <t>※</t>
    <phoneticPr fontId="1"/>
  </si>
  <si>
    <t>遡及改訂、補正が行われるため数値が異なる場合があります。</t>
    <phoneticPr fontId="1"/>
  </si>
  <si>
    <t>遡及改訂、補正が行われるため数値が異なる場合があります。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</si>
</sst>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wrapText="1"/>
    </xf>
    <xf numFmtId="176" fontId="4" fillId="0" borderId="0" xfId="1" applyNumberFormat="1" applyFont="1" applyFill="1" applyBorder="1" applyAlignment="1"/>
    <xf numFmtId="176" fontId="4" fillId="0" borderId="0" xfId="1" applyNumberFormat="1" applyFont="1" applyFill="1" applyBorder="1" applyAlignment="1">
      <alignment horizontal="right"/>
    </xf>
    <xf numFmtId="176" fontId="3" fillId="2" borderId="0" xfId="1" applyNumberFormat="1" applyFont="1" applyFill="1" applyBorder="1" applyAlignment="1">
      <alignment horizontal="right" wrapText="1"/>
    </xf>
    <xf numFmtId="176" fontId="3" fillId="3" borderId="0" xfId="1" applyNumberFormat="1" applyFont="1" applyFill="1" applyBorder="1" applyAlignment="1">
      <alignment horizontal="right" wrapText="1"/>
    </xf>
    <xf numFmtId="176" fontId="3" fillId="4" borderId="0" xfId="1" applyNumberFormat="1" applyFont="1" applyFill="1" applyBorder="1" applyAlignment="1">
      <alignment horizontal="right" wrapText="1"/>
    </xf>
    <xf numFmtId="38" fontId="0" fillId="0" borderId="0" xfId="1" applyFont="1" applyAlignment="1">
      <alignment horizontal="right" vertical="center"/>
    </xf>
    <xf numFmtId="0" fontId="0" fillId="3" borderId="1" xfId="0" applyFill="1" applyBorder="1">
      <alignment vertical="center"/>
    </xf>
    <xf numFmtId="0" fontId="0" fillId="0" borderId="0" xfId="0" applyFill="1">
      <alignment vertical="center"/>
    </xf>
    <xf numFmtId="0" fontId="0" fillId="4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176" fontId="3" fillId="3" borderId="1" xfId="1" applyNumberFormat="1" applyFont="1" applyFill="1" applyBorder="1" applyAlignment="1">
      <alignment horizontal="right" wrapText="1"/>
    </xf>
    <xf numFmtId="176" fontId="3" fillId="4" borderId="1" xfId="1" applyNumberFormat="1" applyFont="1" applyFill="1" applyBorder="1" applyAlignment="1">
      <alignment horizontal="right" wrapText="1"/>
    </xf>
    <xf numFmtId="176" fontId="3" fillId="2" borderId="1" xfId="1" applyNumberFormat="1" applyFont="1" applyFill="1" applyBorder="1" applyAlignment="1">
      <alignment horizontal="right" wrapText="1"/>
    </xf>
    <xf numFmtId="176" fontId="4" fillId="4" borderId="1" xfId="1" applyNumberFormat="1" applyFont="1" applyFill="1" applyBorder="1" applyAlignment="1">
      <alignment horizontal="right"/>
    </xf>
    <xf numFmtId="38" fontId="0" fillId="3" borderId="1" xfId="1" applyFont="1" applyFill="1" applyBorder="1">
      <alignment vertical="center"/>
    </xf>
    <xf numFmtId="176" fontId="4" fillId="2" borderId="1" xfId="1" applyNumberFormat="1" applyFont="1" applyFill="1" applyBorder="1" applyAlignment="1">
      <alignment horizontal="right"/>
    </xf>
    <xf numFmtId="14" fontId="0" fillId="0" borderId="0" xfId="0" applyNumberFormat="1" applyFill="1">
      <alignment vertical="center"/>
    </xf>
    <xf numFmtId="38" fontId="0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茅野市の人口と世帯数・平成</a:t>
            </a:r>
            <a:r>
              <a:rPr lang="en-US" altLang="ja-JP" b="1">
                <a:solidFill>
                  <a:sysClr val="windowText" lastClr="000000"/>
                </a:solidFill>
              </a:rPr>
              <a:t>7</a:t>
            </a:r>
            <a:r>
              <a:rPr lang="ja-JP" altLang="en-US" b="1">
                <a:solidFill>
                  <a:sysClr val="windowText" lastClr="000000"/>
                </a:solidFill>
              </a:rPr>
              <a:t>～</a:t>
            </a:r>
            <a:r>
              <a:rPr lang="en-US" altLang="ja-JP" b="1">
                <a:solidFill>
                  <a:sysClr val="windowText" lastClr="000000"/>
                </a:solidFill>
              </a:rPr>
              <a:t>30</a:t>
            </a:r>
            <a:r>
              <a:rPr lang="ja-JP" altLang="en-US" b="1">
                <a:solidFill>
                  <a:sysClr val="windowText" lastClr="000000"/>
                </a:solidFill>
              </a:rPr>
              <a:t>年の各月の推移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'茅野市の人口・世帯数H7～ (グラフ)'!$F$1</c:f>
              <c:strCache>
                <c:ptCount val="1"/>
                <c:pt idx="0">
                  <c:v>人口男</c:v>
                </c:pt>
              </c:strCache>
            </c:strRef>
          </c:tx>
          <c:spPr>
            <a:pattFill prst="pct90">
              <a:fgClr>
                <a:srgbClr val="00B0F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57"/>
            <c:invertIfNegative val="0"/>
            <c:bubble3D val="0"/>
            <c:spPr>
              <a:solidFill>
                <a:schemeClr val="tx1"/>
              </a:solidFill>
              <a:ln w="19050" cmpd="sng">
                <a:solidFill>
                  <a:srgbClr val="FF0000"/>
                </a:solidFill>
              </a:ln>
              <a:effectLst/>
            </c:spPr>
          </c:dPt>
          <c:dPt>
            <c:idx val="160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</c:dPt>
          <c:dPt>
            <c:idx val="168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rgbClr val="FFFF00"/>
                </a:solidFill>
              </a:ln>
              <a:effectLst/>
            </c:spPr>
          </c:dPt>
          <c:cat>
            <c:numRef>
              <c:f>'茅野市の人口・世帯数H7～ (グラフ)'!$C$2:$C$281</c:f>
              <c:numCache>
                <c:formatCode>m/d/yyyy</c:formatCode>
                <c:ptCount val="280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  <c:pt idx="279">
                  <c:v>43466</c:v>
                </c:pt>
              </c:numCache>
            </c:numRef>
          </c:cat>
          <c:val>
            <c:numRef>
              <c:f>'茅野市の人口・世帯数H7～ (グラフ)'!$F$2:$F$281</c:f>
              <c:numCache>
                <c:formatCode>#,##0_);[Red]\(#,##0\)</c:formatCode>
                <c:ptCount val="280"/>
                <c:pt idx="0">
                  <c:v>26024</c:v>
                </c:pt>
                <c:pt idx="1">
                  <c:v>26018</c:v>
                </c:pt>
                <c:pt idx="2">
                  <c:v>26045</c:v>
                </c:pt>
                <c:pt idx="3">
                  <c:v>26058</c:v>
                </c:pt>
                <c:pt idx="4">
                  <c:v>26063</c:v>
                </c:pt>
                <c:pt idx="5">
                  <c:v>26047</c:v>
                </c:pt>
                <c:pt idx="6">
                  <c:v>25968</c:v>
                </c:pt>
                <c:pt idx="7">
                  <c:v>26050</c:v>
                </c:pt>
                <c:pt idx="8">
                  <c:v>26043</c:v>
                </c:pt>
                <c:pt idx="9">
                  <c:v>26058</c:v>
                </c:pt>
                <c:pt idx="10">
                  <c:v>26113</c:v>
                </c:pt>
                <c:pt idx="11">
                  <c:v>26150</c:v>
                </c:pt>
                <c:pt idx="12">
                  <c:v>26189</c:v>
                </c:pt>
                <c:pt idx="13">
                  <c:v>26173</c:v>
                </c:pt>
                <c:pt idx="14">
                  <c:v>26155</c:v>
                </c:pt>
                <c:pt idx="15">
                  <c:v>26167</c:v>
                </c:pt>
                <c:pt idx="16">
                  <c:v>26143</c:v>
                </c:pt>
                <c:pt idx="17">
                  <c:v>26144</c:v>
                </c:pt>
                <c:pt idx="18">
                  <c:v>26078</c:v>
                </c:pt>
                <c:pt idx="19">
                  <c:v>26151</c:v>
                </c:pt>
                <c:pt idx="20">
                  <c:v>26171</c:v>
                </c:pt>
                <c:pt idx="21">
                  <c:v>26186</c:v>
                </c:pt>
                <c:pt idx="22">
                  <c:v>26199</c:v>
                </c:pt>
                <c:pt idx="23">
                  <c:v>26240</c:v>
                </c:pt>
                <c:pt idx="24">
                  <c:v>26263</c:v>
                </c:pt>
                <c:pt idx="25">
                  <c:v>26304</c:v>
                </c:pt>
                <c:pt idx="26">
                  <c:v>26313</c:v>
                </c:pt>
                <c:pt idx="27">
                  <c:v>26320</c:v>
                </c:pt>
                <c:pt idx="28">
                  <c:v>26328</c:v>
                </c:pt>
                <c:pt idx="29">
                  <c:v>26327</c:v>
                </c:pt>
                <c:pt idx="30">
                  <c:v>26314</c:v>
                </c:pt>
                <c:pt idx="31">
                  <c:v>26354</c:v>
                </c:pt>
                <c:pt idx="32">
                  <c:v>26413</c:v>
                </c:pt>
                <c:pt idx="33">
                  <c:v>26473</c:v>
                </c:pt>
                <c:pt idx="34">
                  <c:v>26485</c:v>
                </c:pt>
                <c:pt idx="35">
                  <c:v>26470</c:v>
                </c:pt>
                <c:pt idx="36">
                  <c:v>26501</c:v>
                </c:pt>
                <c:pt idx="37">
                  <c:v>26534</c:v>
                </c:pt>
                <c:pt idx="38">
                  <c:v>26566</c:v>
                </c:pt>
                <c:pt idx="39">
                  <c:v>26602</c:v>
                </c:pt>
                <c:pt idx="40">
                  <c:v>26667</c:v>
                </c:pt>
                <c:pt idx="41">
                  <c:v>26664</c:v>
                </c:pt>
                <c:pt idx="42">
                  <c:v>26692</c:v>
                </c:pt>
                <c:pt idx="43">
                  <c:v>26765</c:v>
                </c:pt>
                <c:pt idx="44">
                  <c:v>26806</c:v>
                </c:pt>
                <c:pt idx="45">
                  <c:v>26836</c:v>
                </c:pt>
                <c:pt idx="46">
                  <c:v>26866</c:v>
                </c:pt>
                <c:pt idx="47">
                  <c:v>26848</c:v>
                </c:pt>
                <c:pt idx="48">
                  <c:v>26885</c:v>
                </c:pt>
                <c:pt idx="49">
                  <c:v>26911</c:v>
                </c:pt>
                <c:pt idx="50">
                  <c:v>26949</c:v>
                </c:pt>
                <c:pt idx="51">
                  <c:v>26971</c:v>
                </c:pt>
                <c:pt idx="52">
                  <c:v>26951</c:v>
                </c:pt>
                <c:pt idx="53">
                  <c:v>26957</c:v>
                </c:pt>
                <c:pt idx="54">
                  <c:v>26977</c:v>
                </c:pt>
                <c:pt idx="55">
                  <c:v>27045</c:v>
                </c:pt>
                <c:pt idx="56">
                  <c:v>27068</c:v>
                </c:pt>
                <c:pt idx="57">
                  <c:v>27101</c:v>
                </c:pt>
                <c:pt idx="58">
                  <c:v>27149</c:v>
                </c:pt>
                <c:pt idx="59">
                  <c:v>27189</c:v>
                </c:pt>
                <c:pt idx="60">
                  <c:v>27365</c:v>
                </c:pt>
                <c:pt idx="61">
                  <c:v>27404</c:v>
                </c:pt>
                <c:pt idx="62">
                  <c:v>27418</c:v>
                </c:pt>
                <c:pt idx="63">
                  <c:v>27492</c:v>
                </c:pt>
                <c:pt idx="64">
                  <c:v>27499</c:v>
                </c:pt>
                <c:pt idx="65">
                  <c:v>27509</c:v>
                </c:pt>
                <c:pt idx="66">
                  <c:v>27533</c:v>
                </c:pt>
                <c:pt idx="67">
                  <c:v>27635</c:v>
                </c:pt>
                <c:pt idx="68">
                  <c:v>27636</c:v>
                </c:pt>
                <c:pt idx="69">
                  <c:v>27663</c:v>
                </c:pt>
                <c:pt idx="70">
                  <c:v>27679</c:v>
                </c:pt>
                <c:pt idx="71">
                  <c:v>27704</c:v>
                </c:pt>
                <c:pt idx="72">
                  <c:v>27707</c:v>
                </c:pt>
                <c:pt idx="73">
                  <c:v>27766</c:v>
                </c:pt>
                <c:pt idx="74">
                  <c:v>27770</c:v>
                </c:pt>
                <c:pt idx="75">
                  <c:v>27729</c:v>
                </c:pt>
                <c:pt idx="76">
                  <c:v>27707</c:v>
                </c:pt>
                <c:pt idx="77">
                  <c:v>27660</c:v>
                </c:pt>
                <c:pt idx="78">
                  <c:v>27646</c:v>
                </c:pt>
                <c:pt idx="79">
                  <c:v>27751</c:v>
                </c:pt>
                <c:pt idx="80">
                  <c:v>27744</c:v>
                </c:pt>
                <c:pt idx="81">
                  <c:v>27773</c:v>
                </c:pt>
                <c:pt idx="82">
                  <c:v>27829</c:v>
                </c:pt>
                <c:pt idx="83">
                  <c:v>27821</c:v>
                </c:pt>
                <c:pt idx="84">
                  <c:v>27851</c:v>
                </c:pt>
                <c:pt idx="85">
                  <c:v>27882</c:v>
                </c:pt>
                <c:pt idx="86">
                  <c:v>27879</c:v>
                </c:pt>
                <c:pt idx="87">
                  <c:v>27887</c:v>
                </c:pt>
                <c:pt idx="88">
                  <c:v>27890</c:v>
                </c:pt>
                <c:pt idx="89">
                  <c:v>27914</c:v>
                </c:pt>
                <c:pt idx="90">
                  <c:v>27909</c:v>
                </c:pt>
                <c:pt idx="91">
                  <c:v>27956</c:v>
                </c:pt>
                <c:pt idx="92">
                  <c:v>27963</c:v>
                </c:pt>
                <c:pt idx="93">
                  <c:v>27983</c:v>
                </c:pt>
                <c:pt idx="94">
                  <c:v>28009</c:v>
                </c:pt>
                <c:pt idx="95">
                  <c:v>28028</c:v>
                </c:pt>
                <c:pt idx="96">
                  <c:v>28032</c:v>
                </c:pt>
                <c:pt idx="97">
                  <c:v>28035</c:v>
                </c:pt>
                <c:pt idx="98">
                  <c:v>28063</c:v>
                </c:pt>
                <c:pt idx="99">
                  <c:v>28049</c:v>
                </c:pt>
                <c:pt idx="100">
                  <c:v>28041</c:v>
                </c:pt>
                <c:pt idx="101">
                  <c:v>28049</c:v>
                </c:pt>
                <c:pt idx="102">
                  <c:v>28057</c:v>
                </c:pt>
                <c:pt idx="103">
                  <c:v>28131</c:v>
                </c:pt>
                <c:pt idx="104">
                  <c:v>28133</c:v>
                </c:pt>
                <c:pt idx="105">
                  <c:v>28143</c:v>
                </c:pt>
                <c:pt idx="106">
                  <c:v>28134</c:v>
                </c:pt>
                <c:pt idx="107">
                  <c:v>28162</c:v>
                </c:pt>
                <c:pt idx="108">
                  <c:v>28189</c:v>
                </c:pt>
                <c:pt idx="109">
                  <c:v>28235</c:v>
                </c:pt>
                <c:pt idx="110">
                  <c:v>28227</c:v>
                </c:pt>
                <c:pt idx="111">
                  <c:v>28257</c:v>
                </c:pt>
                <c:pt idx="112">
                  <c:v>28231</c:v>
                </c:pt>
                <c:pt idx="113">
                  <c:v>28226</c:v>
                </c:pt>
                <c:pt idx="114">
                  <c:v>28217</c:v>
                </c:pt>
                <c:pt idx="115">
                  <c:v>28256</c:v>
                </c:pt>
                <c:pt idx="116">
                  <c:v>28260</c:v>
                </c:pt>
                <c:pt idx="117">
                  <c:v>28275</c:v>
                </c:pt>
                <c:pt idx="118">
                  <c:v>28291</c:v>
                </c:pt>
                <c:pt idx="119">
                  <c:v>28307</c:v>
                </c:pt>
                <c:pt idx="120">
                  <c:v>28634</c:v>
                </c:pt>
                <c:pt idx="121">
                  <c:v>28662</c:v>
                </c:pt>
                <c:pt idx="122">
                  <c:v>28721</c:v>
                </c:pt>
                <c:pt idx="123">
                  <c:v>28716</c:v>
                </c:pt>
                <c:pt idx="124">
                  <c:v>28726</c:v>
                </c:pt>
                <c:pt idx="125">
                  <c:v>28714</c:v>
                </c:pt>
                <c:pt idx="126">
                  <c:v>28638</c:v>
                </c:pt>
                <c:pt idx="127">
                  <c:v>28677</c:v>
                </c:pt>
                <c:pt idx="128">
                  <c:v>28646</c:v>
                </c:pt>
                <c:pt idx="129">
                  <c:v>28607</c:v>
                </c:pt>
                <c:pt idx="130">
                  <c:v>28625</c:v>
                </c:pt>
                <c:pt idx="131">
                  <c:v>28657</c:v>
                </c:pt>
                <c:pt idx="132">
                  <c:v>28660</c:v>
                </c:pt>
                <c:pt idx="133">
                  <c:v>28662</c:v>
                </c:pt>
                <c:pt idx="134">
                  <c:v>28684</c:v>
                </c:pt>
                <c:pt idx="135">
                  <c:v>28660</c:v>
                </c:pt>
                <c:pt idx="136">
                  <c:v>28666</c:v>
                </c:pt>
                <c:pt idx="137">
                  <c:v>28642</c:v>
                </c:pt>
                <c:pt idx="138">
                  <c:v>28627</c:v>
                </c:pt>
                <c:pt idx="139">
                  <c:v>28682</c:v>
                </c:pt>
                <c:pt idx="140">
                  <c:v>28662</c:v>
                </c:pt>
                <c:pt idx="141">
                  <c:v>28678</c:v>
                </c:pt>
                <c:pt idx="142">
                  <c:v>28692</c:v>
                </c:pt>
                <c:pt idx="143">
                  <c:v>28691</c:v>
                </c:pt>
                <c:pt idx="144">
                  <c:v>28714</c:v>
                </c:pt>
                <c:pt idx="145">
                  <c:v>28719</c:v>
                </c:pt>
                <c:pt idx="146">
                  <c:v>28757</c:v>
                </c:pt>
                <c:pt idx="147" formatCode="#,##0;&quot;△ &quot;#,##0">
                  <c:v>28783</c:v>
                </c:pt>
                <c:pt idx="148" formatCode="#,##0;&quot;△ &quot;#,##0">
                  <c:v>28754</c:v>
                </c:pt>
                <c:pt idx="149" formatCode="#,##0;&quot;△ &quot;#,##0">
                  <c:v>28734</c:v>
                </c:pt>
                <c:pt idx="150" formatCode="#,##0;&quot;△ &quot;#,##0">
                  <c:v>28691</c:v>
                </c:pt>
                <c:pt idx="151" formatCode="#,##0;&quot;△ &quot;#,##0">
                  <c:v>28719</c:v>
                </c:pt>
                <c:pt idx="152" formatCode="#,##0;&quot;△ &quot;#,##0">
                  <c:v>28714</c:v>
                </c:pt>
                <c:pt idx="153" formatCode="#,##0;&quot;△ &quot;#,##0">
                  <c:v>28720</c:v>
                </c:pt>
                <c:pt idx="154" formatCode="#,##0;&quot;△ &quot;#,##0">
                  <c:v>28741</c:v>
                </c:pt>
                <c:pt idx="155" formatCode="#,##0;&quot;△ &quot;#,##0">
                  <c:v>28742</c:v>
                </c:pt>
                <c:pt idx="156" formatCode="#,##0;&quot;△ &quot;#,##0">
                  <c:v>28728</c:v>
                </c:pt>
                <c:pt idx="157" formatCode="#,##0;&quot;△ &quot;#,##0">
                  <c:v>28729</c:v>
                </c:pt>
                <c:pt idx="158" formatCode="#,##0;&quot;△ &quot;#,##0">
                  <c:v>28710</c:v>
                </c:pt>
                <c:pt idx="159" formatCode="#,##0;&quot;△ &quot;#,##0">
                  <c:v>28691</c:v>
                </c:pt>
                <c:pt idx="160" formatCode="#,##0;&quot;△ &quot;#,##0">
                  <c:v>28698</c:v>
                </c:pt>
                <c:pt idx="161" formatCode="#,##0;&quot;△ &quot;#,##0">
                  <c:v>28647</c:v>
                </c:pt>
                <c:pt idx="162" formatCode="#,##0;&quot;△ &quot;#,##0">
                  <c:v>28610</c:v>
                </c:pt>
                <c:pt idx="163" formatCode="#,##0;&quot;△ &quot;#,##0">
                  <c:v>28612</c:v>
                </c:pt>
                <c:pt idx="164" formatCode="#,##0;&quot;△ &quot;#,##0">
                  <c:v>28620</c:v>
                </c:pt>
                <c:pt idx="165" formatCode="#,##0;&quot;△ &quot;#,##0">
                  <c:v>28626</c:v>
                </c:pt>
                <c:pt idx="166" formatCode="#,##0;&quot;△ &quot;#,##0">
                  <c:v>28624</c:v>
                </c:pt>
                <c:pt idx="167" formatCode="#,##0;&quot;△ &quot;#,##0">
                  <c:v>28651</c:v>
                </c:pt>
                <c:pt idx="168" formatCode="#,##0;&quot;△ &quot;#,##0">
                  <c:v>28668</c:v>
                </c:pt>
                <c:pt idx="169" formatCode="#,##0;&quot;△ &quot;#,##0">
                  <c:v>28648</c:v>
                </c:pt>
                <c:pt idx="170" formatCode="#,##0;&quot;△ &quot;#,##0">
                  <c:v>28652</c:v>
                </c:pt>
                <c:pt idx="171" formatCode="#,##0;&quot;△ &quot;#,##0">
                  <c:v>28628</c:v>
                </c:pt>
                <c:pt idx="172" formatCode="#,##0;&quot;△ &quot;#,##0">
                  <c:v>28598</c:v>
                </c:pt>
                <c:pt idx="173" formatCode="#,##0;&quot;△ &quot;#,##0">
                  <c:v>28620</c:v>
                </c:pt>
                <c:pt idx="174" formatCode="#,##0;&quot;△ &quot;#,##0">
                  <c:v>28585</c:v>
                </c:pt>
                <c:pt idx="175" formatCode="#,##0;&quot;△ &quot;#,##0">
                  <c:v>28614</c:v>
                </c:pt>
                <c:pt idx="176" formatCode="#,##0;&quot;△ &quot;#,##0">
                  <c:v>28632</c:v>
                </c:pt>
                <c:pt idx="177" formatCode="#,##0;&quot;△ &quot;#,##0">
                  <c:v>28635</c:v>
                </c:pt>
                <c:pt idx="178" formatCode="#,##0;&quot;△ &quot;#,##0">
                  <c:v>28645</c:v>
                </c:pt>
                <c:pt idx="179" formatCode="#,##0;&quot;△ &quot;#,##0">
                  <c:v>28664</c:v>
                </c:pt>
                <c:pt idx="180" formatCode="#,##0;&quot;△ &quot;#,##0">
                  <c:v>28067</c:v>
                </c:pt>
                <c:pt idx="181" formatCode="#,##0;&quot;△ &quot;#,##0">
                  <c:v>28049</c:v>
                </c:pt>
                <c:pt idx="182" formatCode="#,##0;&quot;△ &quot;#,##0">
                  <c:v>28050</c:v>
                </c:pt>
                <c:pt idx="183" formatCode="#,##0;&quot;△ &quot;#,##0">
                  <c:v>28026</c:v>
                </c:pt>
                <c:pt idx="184" formatCode="#,##0;&quot;△ &quot;#,##0">
                  <c:v>28001</c:v>
                </c:pt>
                <c:pt idx="185" formatCode="#,##0;&quot;△ &quot;#,##0">
                  <c:v>28000</c:v>
                </c:pt>
                <c:pt idx="186" formatCode="#,##0;&quot;△ &quot;#,##0">
                  <c:v>27945</c:v>
                </c:pt>
                <c:pt idx="187" formatCode="#,##0;&quot;△ &quot;#,##0">
                  <c:v>27956</c:v>
                </c:pt>
                <c:pt idx="188" formatCode="#,##0;&quot;△ &quot;#,##0">
                  <c:v>27951</c:v>
                </c:pt>
                <c:pt idx="189" formatCode="#,##0;&quot;△ &quot;#,##0">
                  <c:v>27971</c:v>
                </c:pt>
                <c:pt idx="190" formatCode="#,##0;&quot;△ &quot;#,##0">
                  <c:v>27939</c:v>
                </c:pt>
                <c:pt idx="191" formatCode="#,##0;&quot;△ &quot;#,##0">
                  <c:v>27929</c:v>
                </c:pt>
                <c:pt idx="192" formatCode="#,##0;&quot;△ &quot;#,##0">
                  <c:v>27912</c:v>
                </c:pt>
                <c:pt idx="193" formatCode="#,##0;&quot;△ &quot;#,##0">
                  <c:v>27933</c:v>
                </c:pt>
                <c:pt idx="194" formatCode="#,##0;&quot;△ &quot;#,##0">
                  <c:v>27946</c:v>
                </c:pt>
                <c:pt idx="195" formatCode="#,##0;&quot;△ &quot;#,##0">
                  <c:v>27931</c:v>
                </c:pt>
                <c:pt idx="196" formatCode="#,##0;&quot;△ &quot;#,##0">
                  <c:v>27884</c:v>
                </c:pt>
                <c:pt idx="197" formatCode="#,##0;&quot;△ &quot;#,##0">
                  <c:v>27885</c:v>
                </c:pt>
                <c:pt idx="198" formatCode="#,##0;&quot;△ &quot;#,##0">
                  <c:v>27845</c:v>
                </c:pt>
                <c:pt idx="199" formatCode="#,##0;&quot;△ &quot;#,##0">
                  <c:v>27887</c:v>
                </c:pt>
                <c:pt idx="200" formatCode="#,##0;&quot;△ &quot;#,##0">
                  <c:v>27861</c:v>
                </c:pt>
                <c:pt idx="201" formatCode="#,##0;&quot;△ &quot;#,##0">
                  <c:v>27849</c:v>
                </c:pt>
                <c:pt idx="202" formatCode="#,##0;&quot;△ &quot;#,##0">
                  <c:v>27851</c:v>
                </c:pt>
                <c:pt idx="203" formatCode="#,##0;&quot;△ &quot;#,##0">
                  <c:v>27835</c:v>
                </c:pt>
                <c:pt idx="204" formatCode="#,##0;&quot;△ &quot;#,##0">
                  <c:v>27845</c:v>
                </c:pt>
                <c:pt idx="205" formatCode="#,##0;&quot;△ &quot;#,##0">
                  <c:v>27854</c:v>
                </c:pt>
                <c:pt idx="206" formatCode="#,##0;&quot;△ &quot;#,##0">
                  <c:v>27842</c:v>
                </c:pt>
                <c:pt idx="207" formatCode="#,##0;&quot;△ &quot;#,##0">
                  <c:v>27852</c:v>
                </c:pt>
                <c:pt idx="208" formatCode="#,##0;&quot;△ &quot;#,##0">
                  <c:v>27807</c:v>
                </c:pt>
                <c:pt idx="209" formatCode="#,##0;&quot;△ &quot;#,##0">
                  <c:v>27775</c:v>
                </c:pt>
                <c:pt idx="210" formatCode="#,##0;&quot;△ &quot;#,##0">
                  <c:v>27679</c:v>
                </c:pt>
                <c:pt idx="211" formatCode="#,##0;&quot;△ &quot;#,##0">
                  <c:v>27717</c:v>
                </c:pt>
                <c:pt idx="212" formatCode="#,##0;&quot;△ &quot;#,##0">
                  <c:v>27692</c:v>
                </c:pt>
                <c:pt idx="213" formatCode="#,##0;&quot;△ &quot;#,##0">
                  <c:v>27657</c:v>
                </c:pt>
                <c:pt idx="214" formatCode="#,##0;&quot;△ &quot;#,##0">
                  <c:v>27674</c:v>
                </c:pt>
                <c:pt idx="215" formatCode="#,##0;&quot;△ &quot;#,##0">
                  <c:v>27691</c:v>
                </c:pt>
                <c:pt idx="216" formatCode="#,##0;&quot;△ &quot;#,##0">
                  <c:v>27661</c:v>
                </c:pt>
                <c:pt idx="217" formatCode="#,##0;&quot;△ &quot;#,##0">
                  <c:v>27685</c:v>
                </c:pt>
                <c:pt idx="218" formatCode="#,##0;&quot;△ &quot;#,##0">
                  <c:v>27669</c:v>
                </c:pt>
                <c:pt idx="219" formatCode="#,##0;&quot;△ &quot;#,##0">
                  <c:v>27652</c:v>
                </c:pt>
                <c:pt idx="220" formatCode="#,##0;&quot;△ &quot;#,##0">
                  <c:v>27644</c:v>
                </c:pt>
                <c:pt idx="221" formatCode="#,##0;&quot;△ &quot;#,##0">
                  <c:v>27639</c:v>
                </c:pt>
                <c:pt idx="222" formatCode="#,##0;&quot;△ &quot;#,##0">
                  <c:v>27595</c:v>
                </c:pt>
                <c:pt idx="223" formatCode="#,##0;&quot;△ &quot;#,##0">
                  <c:v>27597</c:v>
                </c:pt>
                <c:pt idx="224" formatCode="#,##0;&quot;△ &quot;#,##0">
                  <c:v>27614</c:v>
                </c:pt>
                <c:pt idx="225" formatCode="#,##0;&quot;△ &quot;#,##0">
                  <c:v>27627</c:v>
                </c:pt>
                <c:pt idx="226" formatCode="#,##0;&quot;△ &quot;#,##0">
                  <c:v>27659</c:v>
                </c:pt>
                <c:pt idx="227" formatCode="#,##0;&quot;△ &quot;#,##0">
                  <c:v>27655</c:v>
                </c:pt>
                <c:pt idx="228" formatCode="#,##0;&quot;△ &quot;#,##0">
                  <c:v>27649</c:v>
                </c:pt>
                <c:pt idx="229" formatCode="#,##0;&quot;△ &quot;#,##0">
                  <c:v>27633</c:v>
                </c:pt>
                <c:pt idx="230" formatCode="#,##0;&quot;△ &quot;#,##0">
                  <c:v>27653</c:v>
                </c:pt>
                <c:pt idx="231" formatCode="#,##0;&quot;△ &quot;#,##0">
                  <c:v>27632</c:v>
                </c:pt>
                <c:pt idx="232" formatCode="#,##0;&quot;△ &quot;#,##0">
                  <c:v>27607</c:v>
                </c:pt>
                <c:pt idx="233" formatCode="#,##0;&quot;△ &quot;#,##0">
                  <c:v>27587</c:v>
                </c:pt>
                <c:pt idx="234" formatCode="#,##0;&quot;△ &quot;#,##0">
                  <c:v>27547</c:v>
                </c:pt>
                <c:pt idx="235" formatCode="#,##0;&quot;△ &quot;#,##0">
                  <c:v>27593</c:v>
                </c:pt>
                <c:pt idx="236" formatCode="#,##0;&quot;△ &quot;#,##0">
                  <c:v>27570</c:v>
                </c:pt>
                <c:pt idx="237" formatCode="#,##0;&quot;△ &quot;#,##0">
                  <c:v>27617</c:v>
                </c:pt>
                <c:pt idx="238" formatCode="#,##0;&quot;△ &quot;#,##0">
                  <c:v>27609</c:v>
                </c:pt>
                <c:pt idx="239" formatCode="#,##0;&quot;△ &quot;#,##0">
                  <c:v>27603</c:v>
                </c:pt>
                <c:pt idx="240" formatCode="#,##0;&quot;△ &quot;#,##0">
                  <c:v>27811</c:v>
                </c:pt>
                <c:pt idx="241" formatCode="#,##0;&quot;△ &quot;#,##0">
                  <c:v>27797</c:v>
                </c:pt>
                <c:pt idx="242" formatCode="#,##0;&quot;△ &quot;#,##0">
                  <c:v>27825</c:v>
                </c:pt>
                <c:pt idx="243" formatCode="#,##0;&quot;△ &quot;#,##0">
                  <c:v>27841</c:v>
                </c:pt>
                <c:pt idx="244" formatCode="#,##0;&quot;△ &quot;#,##0">
                  <c:v>27814</c:v>
                </c:pt>
                <c:pt idx="245" formatCode="#,##0;&quot;△ &quot;#,##0">
                  <c:v>27792</c:v>
                </c:pt>
                <c:pt idx="246" formatCode="#,##0;&quot;△ &quot;#,##0">
                  <c:v>27716</c:v>
                </c:pt>
                <c:pt idx="247" formatCode="#,##0;&quot;△ &quot;#,##0">
                  <c:v>27786</c:v>
                </c:pt>
                <c:pt idx="248" formatCode="#,##0;&quot;△ &quot;#,##0">
                  <c:v>27796</c:v>
                </c:pt>
                <c:pt idx="249" formatCode="#,##0;&quot;△ &quot;#,##0">
                  <c:v>27795</c:v>
                </c:pt>
                <c:pt idx="250" formatCode="#,##0;&quot;△ &quot;#,##0">
                  <c:v>27804</c:v>
                </c:pt>
                <c:pt idx="251" formatCode="#,##0;&quot;△ &quot;#,##0">
                  <c:v>27801</c:v>
                </c:pt>
                <c:pt idx="252" formatCode="#,##0;&quot;△ &quot;#,##0">
                  <c:v>27822</c:v>
                </c:pt>
                <c:pt idx="253" formatCode="#,##0;&quot;△ &quot;#,##0">
                  <c:v>27822</c:v>
                </c:pt>
                <c:pt idx="254" formatCode="#,##0;&quot;△ &quot;#,##0">
                  <c:v>27831</c:v>
                </c:pt>
                <c:pt idx="255" formatCode="#,##0;&quot;△ &quot;#,##0">
                  <c:v>27844</c:v>
                </c:pt>
                <c:pt idx="256" formatCode="#,##0;&quot;△ &quot;#,##0">
                  <c:v>27861</c:v>
                </c:pt>
                <c:pt idx="257" formatCode="#,##0;&quot;△ &quot;#,##0">
                  <c:v>27839</c:v>
                </c:pt>
                <c:pt idx="258" formatCode="#,##0;&quot;△ &quot;#,##0">
                  <c:v>27782</c:v>
                </c:pt>
                <c:pt idx="259" formatCode="#,##0;&quot;△ &quot;#,##0">
                  <c:v>27895</c:v>
                </c:pt>
                <c:pt idx="260" formatCode="#,##0;&quot;△ &quot;#,##0">
                  <c:v>27888</c:v>
                </c:pt>
                <c:pt idx="261" formatCode="#,##0;&quot;△ &quot;#,##0">
                  <c:v>27884</c:v>
                </c:pt>
                <c:pt idx="262" formatCode="#,##0;&quot;△ &quot;#,##0">
                  <c:v>27865</c:v>
                </c:pt>
                <c:pt idx="263" formatCode="#,##0;&quot;△ &quot;#,##0">
                  <c:v>27872</c:v>
                </c:pt>
                <c:pt idx="264" formatCode="#,##0;&quot;△ &quot;#,##0">
                  <c:v>27866</c:v>
                </c:pt>
                <c:pt idx="265" formatCode="#,##0;&quot;△ &quot;#,##0">
                  <c:v>27860</c:v>
                </c:pt>
                <c:pt idx="266" formatCode="#,##0;&quot;△ &quot;#,##0">
                  <c:v>27859</c:v>
                </c:pt>
                <c:pt idx="267" formatCode="#,##0;&quot;△ &quot;#,##0">
                  <c:v>27864</c:v>
                </c:pt>
                <c:pt idx="268" formatCode="#,##0;&quot;△ &quot;#,##0">
                  <c:v>27849</c:v>
                </c:pt>
                <c:pt idx="269" formatCode="#,##0;&quot;△ &quot;#,##0">
                  <c:v>27813</c:v>
                </c:pt>
                <c:pt idx="270" formatCode="#,##0;&quot;△ &quot;#,##0">
                  <c:v>27771</c:v>
                </c:pt>
                <c:pt idx="271" formatCode="#,##0;&quot;△ &quot;#,##0">
                  <c:v>27848</c:v>
                </c:pt>
                <c:pt idx="272" formatCode="#,##0;&quot;△ &quot;#,##0">
                  <c:v>27844</c:v>
                </c:pt>
                <c:pt idx="273" formatCode="#,##0;&quot;△ &quot;#,##0">
                  <c:v>27851</c:v>
                </c:pt>
                <c:pt idx="274" formatCode="#,##0;&quot;△ &quot;#,##0">
                  <c:v>27854</c:v>
                </c:pt>
                <c:pt idx="275" formatCode="#,##0;&quot;△ &quot;#,##0">
                  <c:v>27862</c:v>
                </c:pt>
                <c:pt idx="276" formatCode="#,##0;&quot;△ &quot;#,##0">
                  <c:v>27866</c:v>
                </c:pt>
                <c:pt idx="277" formatCode="#,##0;&quot;△ &quot;#,##0">
                  <c:v>27833</c:v>
                </c:pt>
                <c:pt idx="278" formatCode="#,##0;&quot;△ &quot;#,##0">
                  <c:v>27836</c:v>
                </c:pt>
                <c:pt idx="279">
                  <c:v>27846</c:v>
                </c:pt>
              </c:numCache>
            </c:numRef>
          </c:val>
        </c:ser>
        <c:ser>
          <c:idx val="3"/>
          <c:order val="3"/>
          <c:tx>
            <c:strRef>
              <c:f>'茅野市の人口・世帯数H7～ (グラフ)'!$G$1</c:f>
              <c:strCache>
                <c:ptCount val="1"/>
                <c:pt idx="0">
                  <c:v>人口女</c:v>
                </c:pt>
              </c:strCache>
            </c:strRef>
          </c:tx>
          <c:spPr>
            <a:pattFill prst="pct90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Pt>
            <c:idx val="157"/>
            <c:invertIfNegative val="0"/>
            <c:bubble3D val="0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  <a:effectLst/>
            </c:spPr>
          </c:dPt>
          <c:dPt>
            <c:idx val="160"/>
            <c:invertIfNegative val="0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</c:dPt>
          <c:dPt>
            <c:idx val="168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rgbClr val="FFFF00"/>
                </a:solidFill>
              </a:ln>
              <a:effectLst/>
            </c:spPr>
          </c:dPt>
          <c:cat>
            <c:numRef>
              <c:f>'茅野市の人口・世帯数H7～ (グラフ)'!$C$2:$C$281</c:f>
              <c:numCache>
                <c:formatCode>m/d/yyyy</c:formatCode>
                <c:ptCount val="280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  <c:pt idx="279">
                  <c:v>43466</c:v>
                </c:pt>
              </c:numCache>
            </c:numRef>
          </c:cat>
          <c:val>
            <c:numRef>
              <c:f>'茅野市の人口・世帯数H7～ (グラフ)'!$G$2:$G$281</c:f>
              <c:numCache>
                <c:formatCode>#,##0_);[Red]\(#,##0\)</c:formatCode>
                <c:ptCount val="280"/>
                <c:pt idx="0">
                  <c:v>26783</c:v>
                </c:pt>
                <c:pt idx="1">
                  <c:v>26795</c:v>
                </c:pt>
                <c:pt idx="2">
                  <c:v>26803</c:v>
                </c:pt>
                <c:pt idx="3">
                  <c:v>26823</c:v>
                </c:pt>
                <c:pt idx="4">
                  <c:v>26847</c:v>
                </c:pt>
                <c:pt idx="5">
                  <c:v>26815</c:v>
                </c:pt>
                <c:pt idx="6">
                  <c:v>26734</c:v>
                </c:pt>
                <c:pt idx="7">
                  <c:v>26819</c:v>
                </c:pt>
                <c:pt idx="8">
                  <c:v>26815</c:v>
                </c:pt>
                <c:pt idx="9">
                  <c:v>26902</c:v>
                </c:pt>
                <c:pt idx="10">
                  <c:v>26991</c:v>
                </c:pt>
                <c:pt idx="11">
                  <c:v>27040</c:v>
                </c:pt>
                <c:pt idx="12">
                  <c:v>27057</c:v>
                </c:pt>
                <c:pt idx="13">
                  <c:v>27024</c:v>
                </c:pt>
                <c:pt idx="14">
                  <c:v>27021</c:v>
                </c:pt>
                <c:pt idx="15">
                  <c:v>27022</c:v>
                </c:pt>
                <c:pt idx="16">
                  <c:v>27036</c:v>
                </c:pt>
                <c:pt idx="17">
                  <c:v>26990</c:v>
                </c:pt>
                <c:pt idx="18">
                  <c:v>26939</c:v>
                </c:pt>
                <c:pt idx="19">
                  <c:v>26997</c:v>
                </c:pt>
                <c:pt idx="20">
                  <c:v>27049</c:v>
                </c:pt>
                <c:pt idx="21">
                  <c:v>27055</c:v>
                </c:pt>
                <c:pt idx="22">
                  <c:v>27094</c:v>
                </c:pt>
                <c:pt idx="23">
                  <c:v>27144</c:v>
                </c:pt>
                <c:pt idx="24">
                  <c:v>27201</c:v>
                </c:pt>
                <c:pt idx="25">
                  <c:v>27210</c:v>
                </c:pt>
                <c:pt idx="26">
                  <c:v>27210</c:v>
                </c:pt>
                <c:pt idx="27">
                  <c:v>27210</c:v>
                </c:pt>
                <c:pt idx="28">
                  <c:v>27237</c:v>
                </c:pt>
                <c:pt idx="29">
                  <c:v>27229</c:v>
                </c:pt>
                <c:pt idx="30">
                  <c:v>27201</c:v>
                </c:pt>
                <c:pt idx="31">
                  <c:v>27179</c:v>
                </c:pt>
                <c:pt idx="32">
                  <c:v>27227</c:v>
                </c:pt>
                <c:pt idx="33">
                  <c:v>27253</c:v>
                </c:pt>
                <c:pt idx="34">
                  <c:v>27294</c:v>
                </c:pt>
                <c:pt idx="35">
                  <c:v>27300</c:v>
                </c:pt>
                <c:pt idx="36">
                  <c:v>27316</c:v>
                </c:pt>
                <c:pt idx="37">
                  <c:v>27344</c:v>
                </c:pt>
                <c:pt idx="38">
                  <c:v>27379</c:v>
                </c:pt>
                <c:pt idx="39">
                  <c:v>27381</c:v>
                </c:pt>
                <c:pt idx="40">
                  <c:v>27411</c:v>
                </c:pt>
                <c:pt idx="41">
                  <c:v>27421</c:v>
                </c:pt>
                <c:pt idx="42">
                  <c:v>27384</c:v>
                </c:pt>
                <c:pt idx="43">
                  <c:v>27430</c:v>
                </c:pt>
                <c:pt idx="44">
                  <c:v>27448</c:v>
                </c:pt>
                <c:pt idx="45">
                  <c:v>27489</c:v>
                </c:pt>
                <c:pt idx="46">
                  <c:v>27511</c:v>
                </c:pt>
                <c:pt idx="47">
                  <c:v>27524</c:v>
                </c:pt>
                <c:pt idx="48">
                  <c:v>27543</c:v>
                </c:pt>
                <c:pt idx="49">
                  <c:v>27561</c:v>
                </c:pt>
                <c:pt idx="50">
                  <c:v>27609</c:v>
                </c:pt>
                <c:pt idx="51">
                  <c:v>27667</c:v>
                </c:pt>
                <c:pt idx="52">
                  <c:v>27681</c:v>
                </c:pt>
                <c:pt idx="53">
                  <c:v>27691</c:v>
                </c:pt>
                <c:pt idx="54">
                  <c:v>27630</c:v>
                </c:pt>
                <c:pt idx="55">
                  <c:v>27680</c:v>
                </c:pt>
                <c:pt idx="56">
                  <c:v>27726</c:v>
                </c:pt>
                <c:pt idx="57">
                  <c:v>27764</c:v>
                </c:pt>
                <c:pt idx="58">
                  <c:v>27816</c:v>
                </c:pt>
                <c:pt idx="59">
                  <c:v>27829</c:v>
                </c:pt>
                <c:pt idx="60">
                  <c:v>27476</c:v>
                </c:pt>
                <c:pt idx="61">
                  <c:v>27520</c:v>
                </c:pt>
                <c:pt idx="62">
                  <c:v>27558</c:v>
                </c:pt>
                <c:pt idx="63">
                  <c:v>27620</c:v>
                </c:pt>
                <c:pt idx="64">
                  <c:v>27612</c:v>
                </c:pt>
                <c:pt idx="65">
                  <c:v>27609</c:v>
                </c:pt>
                <c:pt idx="66">
                  <c:v>27540</c:v>
                </c:pt>
                <c:pt idx="67">
                  <c:v>27633</c:v>
                </c:pt>
                <c:pt idx="68">
                  <c:v>27659</c:v>
                </c:pt>
                <c:pt idx="69">
                  <c:v>27705</c:v>
                </c:pt>
                <c:pt idx="70">
                  <c:v>27731</c:v>
                </c:pt>
                <c:pt idx="71">
                  <c:v>27760</c:v>
                </c:pt>
                <c:pt idx="72">
                  <c:v>27765</c:v>
                </c:pt>
                <c:pt idx="73">
                  <c:v>27799</c:v>
                </c:pt>
                <c:pt idx="74">
                  <c:v>27796</c:v>
                </c:pt>
                <c:pt idx="75">
                  <c:v>27784</c:v>
                </c:pt>
                <c:pt idx="76">
                  <c:v>27754</c:v>
                </c:pt>
                <c:pt idx="77">
                  <c:v>27759</c:v>
                </c:pt>
                <c:pt idx="78">
                  <c:v>27716</c:v>
                </c:pt>
                <c:pt idx="79">
                  <c:v>27742</c:v>
                </c:pt>
                <c:pt idx="80">
                  <c:v>27769</c:v>
                </c:pt>
                <c:pt idx="81">
                  <c:v>27784</c:v>
                </c:pt>
                <c:pt idx="82">
                  <c:v>27835</c:v>
                </c:pt>
                <c:pt idx="83">
                  <c:v>27887</c:v>
                </c:pt>
                <c:pt idx="84">
                  <c:v>27903</c:v>
                </c:pt>
                <c:pt idx="85">
                  <c:v>27945</c:v>
                </c:pt>
                <c:pt idx="86">
                  <c:v>27942</c:v>
                </c:pt>
                <c:pt idx="87">
                  <c:v>27952</c:v>
                </c:pt>
                <c:pt idx="88">
                  <c:v>27949</c:v>
                </c:pt>
                <c:pt idx="89">
                  <c:v>27967</c:v>
                </c:pt>
                <c:pt idx="90">
                  <c:v>27915</c:v>
                </c:pt>
                <c:pt idx="91">
                  <c:v>27946</c:v>
                </c:pt>
                <c:pt idx="92">
                  <c:v>27984</c:v>
                </c:pt>
                <c:pt idx="93">
                  <c:v>27981</c:v>
                </c:pt>
                <c:pt idx="94">
                  <c:v>28043</c:v>
                </c:pt>
                <c:pt idx="95">
                  <c:v>28075</c:v>
                </c:pt>
                <c:pt idx="96">
                  <c:v>28037</c:v>
                </c:pt>
                <c:pt idx="97">
                  <c:v>28052</c:v>
                </c:pt>
                <c:pt idx="98">
                  <c:v>28054</c:v>
                </c:pt>
                <c:pt idx="99">
                  <c:v>28087</c:v>
                </c:pt>
                <c:pt idx="100">
                  <c:v>28075</c:v>
                </c:pt>
                <c:pt idx="101">
                  <c:v>28119</c:v>
                </c:pt>
                <c:pt idx="102">
                  <c:v>28147</c:v>
                </c:pt>
                <c:pt idx="103">
                  <c:v>28184</c:v>
                </c:pt>
                <c:pt idx="104">
                  <c:v>28198</c:v>
                </c:pt>
                <c:pt idx="105">
                  <c:v>28225</c:v>
                </c:pt>
                <c:pt idx="106">
                  <c:v>28250</c:v>
                </c:pt>
                <c:pt idx="107">
                  <c:v>28305</c:v>
                </c:pt>
                <c:pt idx="108">
                  <c:v>28368</c:v>
                </c:pt>
                <c:pt idx="109">
                  <c:v>28434</c:v>
                </c:pt>
                <c:pt idx="110">
                  <c:v>28298</c:v>
                </c:pt>
                <c:pt idx="111">
                  <c:v>28379</c:v>
                </c:pt>
                <c:pt idx="112">
                  <c:v>28311</c:v>
                </c:pt>
                <c:pt idx="113">
                  <c:v>28321</c:v>
                </c:pt>
                <c:pt idx="114">
                  <c:v>28265</c:v>
                </c:pt>
                <c:pt idx="115">
                  <c:v>28318</c:v>
                </c:pt>
                <c:pt idx="116">
                  <c:v>28331</c:v>
                </c:pt>
                <c:pt idx="117">
                  <c:v>28364</c:v>
                </c:pt>
                <c:pt idx="118">
                  <c:v>28396</c:v>
                </c:pt>
                <c:pt idx="119">
                  <c:v>28418</c:v>
                </c:pt>
                <c:pt idx="120">
                  <c:v>28465</c:v>
                </c:pt>
                <c:pt idx="121">
                  <c:v>28454</c:v>
                </c:pt>
                <c:pt idx="122">
                  <c:v>28491</c:v>
                </c:pt>
                <c:pt idx="123">
                  <c:v>28472</c:v>
                </c:pt>
                <c:pt idx="124">
                  <c:v>28449</c:v>
                </c:pt>
                <c:pt idx="125">
                  <c:v>28427</c:v>
                </c:pt>
                <c:pt idx="126">
                  <c:v>28341</c:v>
                </c:pt>
                <c:pt idx="127">
                  <c:v>28392</c:v>
                </c:pt>
                <c:pt idx="128">
                  <c:v>28379</c:v>
                </c:pt>
                <c:pt idx="129">
                  <c:v>28382</c:v>
                </c:pt>
                <c:pt idx="130">
                  <c:v>28410</c:v>
                </c:pt>
                <c:pt idx="131">
                  <c:v>28431</c:v>
                </c:pt>
                <c:pt idx="132">
                  <c:v>28401</c:v>
                </c:pt>
                <c:pt idx="133">
                  <c:v>28398</c:v>
                </c:pt>
                <c:pt idx="134">
                  <c:v>28398</c:v>
                </c:pt>
                <c:pt idx="135">
                  <c:v>28383</c:v>
                </c:pt>
                <c:pt idx="136">
                  <c:v>28363</c:v>
                </c:pt>
                <c:pt idx="137">
                  <c:v>28348</c:v>
                </c:pt>
                <c:pt idx="138">
                  <c:v>28312</c:v>
                </c:pt>
                <c:pt idx="139">
                  <c:v>28381</c:v>
                </c:pt>
                <c:pt idx="140">
                  <c:v>28386</c:v>
                </c:pt>
                <c:pt idx="141">
                  <c:v>28402</c:v>
                </c:pt>
                <c:pt idx="142">
                  <c:v>28441</c:v>
                </c:pt>
                <c:pt idx="143">
                  <c:v>28442</c:v>
                </c:pt>
                <c:pt idx="144">
                  <c:v>28487</c:v>
                </c:pt>
                <c:pt idx="145">
                  <c:v>28517</c:v>
                </c:pt>
                <c:pt idx="146">
                  <c:v>28572</c:v>
                </c:pt>
                <c:pt idx="147" formatCode="#,##0;&quot;△ &quot;#,##0">
                  <c:v>28580</c:v>
                </c:pt>
                <c:pt idx="148" formatCode="#,##0;&quot;△ &quot;#,##0">
                  <c:v>28555</c:v>
                </c:pt>
                <c:pt idx="149" formatCode="#,##0;&quot;△ &quot;#,##0">
                  <c:v>28540</c:v>
                </c:pt>
                <c:pt idx="150" formatCode="#,##0;&quot;△ &quot;#,##0">
                  <c:v>28518</c:v>
                </c:pt>
                <c:pt idx="151" formatCode="#,##0;&quot;△ &quot;#,##0">
                  <c:v>28549</c:v>
                </c:pt>
                <c:pt idx="152" formatCode="#,##0;&quot;△ &quot;#,##0">
                  <c:v>28585</c:v>
                </c:pt>
                <c:pt idx="153" formatCode="#,##0;&quot;△ &quot;#,##0">
                  <c:v>28596</c:v>
                </c:pt>
                <c:pt idx="154" formatCode="#,##0;&quot;△ &quot;#,##0">
                  <c:v>28607</c:v>
                </c:pt>
                <c:pt idx="155" formatCode="#,##0;&quot;△ &quot;#,##0">
                  <c:v>28628</c:v>
                </c:pt>
                <c:pt idx="156" formatCode="#,##0;&quot;△ &quot;#,##0">
                  <c:v>28651</c:v>
                </c:pt>
                <c:pt idx="157" formatCode="#,##0;&quot;△ &quot;#,##0">
                  <c:v>28677</c:v>
                </c:pt>
                <c:pt idx="158" formatCode="#,##0;&quot;△ &quot;#,##0">
                  <c:v>28664</c:v>
                </c:pt>
                <c:pt idx="159" formatCode="#,##0;&quot;△ &quot;#,##0">
                  <c:v>28674</c:v>
                </c:pt>
                <c:pt idx="160" formatCode="#,##0;&quot;△ &quot;#,##0">
                  <c:v>28694</c:v>
                </c:pt>
                <c:pt idx="161" formatCode="#,##0;&quot;△ &quot;#,##0">
                  <c:v>28666</c:v>
                </c:pt>
                <c:pt idx="162" formatCode="#,##0;&quot;△ &quot;#,##0">
                  <c:v>28621</c:v>
                </c:pt>
                <c:pt idx="163" formatCode="#,##0;&quot;△ &quot;#,##0">
                  <c:v>28626</c:v>
                </c:pt>
                <c:pt idx="164" formatCode="#,##0;&quot;△ &quot;#,##0">
                  <c:v>28623</c:v>
                </c:pt>
                <c:pt idx="165" formatCode="#,##0;&quot;△ &quot;#,##0">
                  <c:v>28642</c:v>
                </c:pt>
                <c:pt idx="166" formatCode="#,##0;&quot;△ &quot;#,##0">
                  <c:v>28641</c:v>
                </c:pt>
                <c:pt idx="167" formatCode="#,##0;&quot;△ &quot;#,##0">
                  <c:v>28702</c:v>
                </c:pt>
                <c:pt idx="168" formatCode="#,##0;&quot;△ &quot;#,##0">
                  <c:v>28714</c:v>
                </c:pt>
                <c:pt idx="169" formatCode="#,##0;&quot;△ &quot;#,##0">
                  <c:v>28728</c:v>
                </c:pt>
                <c:pt idx="170" formatCode="#,##0;&quot;△ &quot;#,##0">
                  <c:v>28716</c:v>
                </c:pt>
                <c:pt idx="171" formatCode="#,##0;&quot;△ &quot;#,##0">
                  <c:v>28690</c:v>
                </c:pt>
                <c:pt idx="172" formatCode="#,##0;&quot;△ &quot;#,##0">
                  <c:v>28657</c:v>
                </c:pt>
                <c:pt idx="173" formatCode="#,##0;&quot;△ &quot;#,##0">
                  <c:v>28649</c:v>
                </c:pt>
                <c:pt idx="174" formatCode="#,##0;&quot;△ &quot;#,##0">
                  <c:v>28568</c:v>
                </c:pt>
                <c:pt idx="175" formatCode="#,##0;&quot;△ &quot;#,##0">
                  <c:v>28611</c:v>
                </c:pt>
                <c:pt idx="176" formatCode="#,##0;&quot;△ &quot;#,##0">
                  <c:v>28607</c:v>
                </c:pt>
                <c:pt idx="177" formatCode="#,##0;&quot;△ &quot;#,##0">
                  <c:v>28601</c:v>
                </c:pt>
                <c:pt idx="178" formatCode="#,##0;&quot;△ &quot;#,##0">
                  <c:v>28606</c:v>
                </c:pt>
                <c:pt idx="179" formatCode="#,##0;&quot;△ &quot;#,##0">
                  <c:v>28595</c:v>
                </c:pt>
                <c:pt idx="180" formatCode="#,##0;&quot;△ &quot;#,##0">
                  <c:v>28324</c:v>
                </c:pt>
                <c:pt idx="181" formatCode="#,##0;&quot;△ &quot;#,##0">
                  <c:v>28318</c:v>
                </c:pt>
                <c:pt idx="182" formatCode="#,##0;&quot;△ &quot;#,##0">
                  <c:v>28330</c:v>
                </c:pt>
                <c:pt idx="183" formatCode="#,##0;&quot;△ &quot;#,##0">
                  <c:v>28325</c:v>
                </c:pt>
                <c:pt idx="184" formatCode="#,##0;&quot;△ &quot;#,##0">
                  <c:v>28297</c:v>
                </c:pt>
                <c:pt idx="185" formatCode="#,##0;&quot;△ &quot;#,##0">
                  <c:v>28289</c:v>
                </c:pt>
                <c:pt idx="186" formatCode="#,##0;&quot;△ &quot;#,##0">
                  <c:v>28203</c:v>
                </c:pt>
                <c:pt idx="187" formatCode="#,##0;&quot;△ &quot;#,##0">
                  <c:v>28193</c:v>
                </c:pt>
                <c:pt idx="188" formatCode="#,##0;&quot;△ &quot;#,##0">
                  <c:v>28178</c:v>
                </c:pt>
                <c:pt idx="189" formatCode="#,##0;&quot;△ &quot;#,##0">
                  <c:v>28196</c:v>
                </c:pt>
                <c:pt idx="190" formatCode="#,##0;&quot;△ &quot;#,##0">
                  <c:v>28204</c:v>
                </c:pt>
                <c:pt idx="191" formatCode="#,##0;&quot;△ &quot;#,##0">
                  <c:v>28223</c:v>
                </c:pt>
                <c:pt idx="192" formatCode="#,##0;&quot;△ &quot;#,##0">
                  <c:v>28209</c:v>
                </c:pt>
                <c:pt idx="193" formatCode="#,##0;&quot;△ &quot;#,##0">
                  <c:v>28217</c:v>
                </c:pt>
                <c:pt idx="194" formatCode="#,##0;&quot;△ &quot;#,##0">
                  <c:v>28238</c:v>
                </c:pt>
                <c:pt idx="195" formatCode="#,##0;&quot;△ &quot;#,##0">
                  <c:v>28245</c:v>
                </c:pt>
                <c:pt idx="196" formatCode="#,##0;&quot;△ &quot;#,##0">
                  <c:v>28198</c:v>
                </c:pt>
                <c:pt idx="197" formatCode="#,##0;&quot;△ &quot;#,##0">
                  <c:v>28166</c:v>
                </c:pt>
                <c:pt idx="198" formatCode="#,##0;&quot;△ &quot;#,##0">
                  <c:v>28135</c:v>
                </c:pt>
                <c:pt idx="199" formatCode="#,##0;&quot;△ &quot;#,##0">
                  <c:v>28149</c:v>
                </c:pt>
                <c:pt idx="200" formatCode="#,##0;&quot;△ &quot;#,##0">
                  <c:v>28164</c:v>
                </c:pt>
                <c:pt idx="201" formatCode="#,##0;&quot;△ &quot;#,##0">
                  <c:v>28175</c:v>
                </c:pt>
                <c:pt idx="202" formatCode="#,##0;&quot;△ &quot;#,##0">
                  <c:v>28189</c:v>
                </c:pt>
                <c:pt idx="203" formatCode="#,##0;&quot;△ &quot;#,##0">
                  <c:v>28182</c:v>
                </c:pt>
                <c:pt idx="204" formatCode="#,##0;&quot;△ &quot;#,##0">
                  <c:v>28185</c:v>
                </c:pt>
                <c:pt idx="205" formatCode="#,##0;&quot;△ &quot;#,##0">
                  <c:v>28187</c:v>
                </c:pt>
                <c:pt idx="206" formatCode="#,##0;&quot;△ &quot;#,##0">
                  <c:v>28182</c:v>
                </c:pt>
                <c:pt idx="207" formatCode="#,##0;&quot;△ &quot;#,##0">
                  <c:v>28175</c:v>
                </c:pt>
                <c:pt idx="208" formatCode="#,##0;&quot;△ &quot;#,##0">
                  <c:v>28149</c:v>
                </c:pt>
                <c:pt idx="209" formatCode="#,##0;&quot;△ &quot;#,##0">
                  <c:v>28128</c:v>
                </c:pt>
                <c:pt idx="210" formatCode="#,##0;&quot;△ &quot;#,##0">
                  <c:v>28096</c:v>
                </c:pt>
                <c:pt idx="211" formatCode="#,##0;&quot;△ &quot;#,##0">
                  <c:v>28100</c:v>
                </c:pt>
                <c:pt idx="212" formatCode="#,##0;&quot;△ &quot;#,##0">
                  <c:v>28093</c:v>
                </c:pt>
                <c:pt idx="213" formatCode="#,##0;&quot;△ &quot;#,##0">
                  <c:v>28045</c:v>
                </c:pt>
                <c:pt idx="214" formatCode="#,##0;&quot;△ &quot;#,##0">
                  <c:v>28049</c:v>
                </c:pt>
                <c:pt idx="215" formatCode="#,##0;&quot;△ &quot;#,##0">
                  <c:v>28028</c:v>
                </c:pt>
                <c:pt idx="216" formatCode="#,##0;&quot;△ &quot;#,##0">
                  <c:v>28018</c:v>
                </c:pt>
                <c:pt idx="217" formatCode="#,##0;&quot;△ &quot;#,##0">
                  <c:v>28017</c:v>
                </c:pt>
                <c:pt idx="218" formatCode="#,##0;&quot;△ &quot;#,##0">
                  <c:v>28016</c:v>
                </c:pt>
                <c:pt idx="219" formatCode="#,##0;&quot;△ &quot;#,##0">
                  <c:v>28012</c:v>
                </c:pt>
                <c:pt idx="220" formatCode="#,##0;&quot;△ &quot;#,##0">
                  <c:v>27990</c:v>
                </c:pt>
                <c:pt idx="221" formatCode="#,##0;&quot;△ &quot;#,##0">
                  <c:v>27973</c:v>
                </c:pt>
                <c:pt idx="222" formatCode="#,##0;&quot;△ &quot;#,##0">
                  <c:v>27920</c:v>
                </c:pt>
                <c:pt idx="223" formatCode="#,##0;&quot;△ &quot;#,##0">
                  <c:v>27964</c:v>
                </c:pt>
                <c:pt idx="224" formatCode="#,##0;&quot;△ &quot;#,##0">
                  <c:v>27951</c:v>
                </c:pt>
                <c:pt idx="225" formatCode="#,##0;&quot;△ &quot;#,##0">
                  <c:v>27968</c:v>
                </c:pt>
                <c:pt idx="226" formatCode="#,##0;&quot;△ &quot;#,##0">
                  <c:v>27980</c:v>
                </c:pt>
                <c:pt idx="227" formatCode="#,##0;&quot;△ &quot;#,##0">
                  <c:v>27963</c:v>
                </c:pt>
                <c:pt idx="228" formatCode="#,##0;&quot;△ &quot;#,##0">
                  <c:v>27968</c:v>
                </c:pt>
                <c:pt idx="229" formatCode="#,##0;&quot;△ &quot;#,##0">
                  <c:v>27985</c:v>
                </c:pt>
                <c:pt idx="230" formatCode="#,##0;&quot;△ &quot;#,##0">
                  <c:v>28001</c:v>
                </c:pt>
                <c:pt idx="231" formatCode="#,##0;&quot;△ &quot;#,##0">
                  <c:v>27958</c:v>
                </c:pt>
                <c:pt idx="232" formatCode="#,##0;&quot;△ &quot;#,##0">
                  <c:v>27959</c:v>
                </c:pt>
                <c:pt idx="233" formatCode="#,##0;&quot;△ &quot;#,##0">
                  <c:v>27914</c:v>
                </c:pt>
                <c:pt idx="234" formatCode="#,##0;&quot;△ &quot;#,##0">
                  <c:v>27848</c:v>
                </c:pt>
                <c:pt idx="235" formatCode="#,##0;&quot;△ &quot;#,##0">
                  <c:v>27860</c:v>
                </c:pt>
                <c:pt idx="236" formatCode="#,##0;&quot;△ &quot;#,##0">
                  <c:v>27878</c:v>
                </c:pt>
                <c:pt idx="237" formatCode="#,##0;&quot;△ &quot;#,##0">
                  <c:v>27870</c:v>
                </c:pt>
                <c:pt idx="238" formatCode="#,##0;&quot;△ &quot;#,##0">
                  <c:v>27841</c:v>
                </c:pt>
                <c:pt idx="239" formatCode="#,##0;&quot;△ &quot;#,##0">
                  <c:v>27845</c:v>
                </c:pt>
                <c:pt idx="240" formatCode="#,##0;&quot;△ &quot;#,##0">
                  <c:v>28101</c:v>
                </c:pt>
                <c:pt idx="241" formatCode="#,##0;&quot;△ &quot;#,##0">
                  <c:v>28097</c:v>
                </c:pt>
                <c:pt idx="242" formatCode="#,##0;&quot;△ &quot;#,##0">
                  <c:v>28091</c:v>
                </c:pt>
                <c:pt idx="243" formatCode="#,##0;&quot;△ &quot;#,##0">
                  <c:v>28089</c:v>
                </c:pt>
                <c:pt idx="244" formatCode="#,##0;&quot;△ &quot;#,##0">
                  <c:v>28072</c:v>
                </c:pt>
                <c:pt idx="245" formatCode="#,##0;&quot;△ &quot;#,##0">
                  <c:v>28025</c:v>
                </c:pt>
                <c:pt idx="246" formatCode="#,##0;&quot;△ &quot;#,##0">
                  <c:v>27950</c:v>
                </c:pt>
                <c:pt idx="247" formatCode="#,##0;&quot;△ &quot;#,##0">
                  <c:v>27963</c:v>
                </c:pt>
                <c:pt idx="248" formatCode="#,##0;&quot;△ &quot;#,##0">
                  <c:v>27967</c:v>
                </c:pt>
                <c:pt idx="249" formatCode="#,##0;&quot;△ &quot;#,##0">
                  <c:v>27963</c:v>
                </c:pt>
                <c:pt idx="250" formatCode="#,##0;&quot;△ &quot;#,##0">
                  <c:v>27979</c:v>
                </c:pt>
                <c:pt idx="251" formatCode="#,##0;&quot;△ &quot;#,##0">
                  <c:v>27971</c:v>
                </c:pt>
                <c:pt idx="252" formatCode="#,##0;&quot;△ &quot;#,##0">
                  <c:v>27970</c:v>
                </c:pt>
                <c:pt idx="253" formatCode="#,##0;&quot;△ &quot;#,##0">
                  <c:v>27979</c:v>
                </c:pt>
                <c:pt idx="254" formatCode="#,##0;&quot;△ &quot;#,##0">
                  <c:v>27993</c:v>
                </c:pt>
                <c:pt idx="255" formatCode="#,##0;&quot;△ &quot;#,##0">
                  <c:v>28004</c:v>
                </c:pt>
                <c:pt idx="256" formatCode="#,##0;&quot;△ &quot;#,##0">
                  <c:v>28003</c:v>
                </c:pt>
                <c:pt idx="257" formatCode="#,##0;&quot;△ &quot;#,##0">
                  <c:v>27988</c:v>
                </c:pt>
                <c:pt idx="258" formatCode="#,##0;&quot;△ &quot;#,##0">
                  <c:v>27955</c:v>
                </c:pt>
                <c:pt idx="259" formatCode="#,##0;&quot;△ &quot;#,##0">
                  <c:v>27995</c:v>
                </c:pt>
                <c:pt idx="260" formatCode="#,##0;&quot;△ &quot;#,##0">
                  <c:v>27983</c:v>
                </c:pt>
                <c:pt idx="261" formatCode="#,##0;&quot;△ &quot;#,##0">
                  <c:v>27994</c:v>
                </c:pt>
                <c:pt idx="262" formatCode="#,##0;&quot;△ &quot;#,##0">
                  <c:v>28005</c:v>
                </c:pt>
                <c:pt idx="263" formatCode="#,##0;&quot;△ &quot;#,##0">
                  <c:v>27992</c:v>
                </c:pt>
                <c:pt idx="264" formatCode="#,##0;&quot;△ &quot;#,##0">
                  <c:v>27960</c:v>
                </c:pt>
                <c:pt idx="265" formatCode="#,##0;&quot;△ &quot;#,##0">
                  <c:v>27960</c:v>
                </c:pt>
                <c:pt idx="266" formatCode="#,##0;&quot;△ &quot;#,##0">
                  <c:v>27975</c:v>
                </c:pt>
                <c:pt idx="267" formatCode="#,##0;&quot;△ &quot;#,##0">
                  <c:v>27993</c:v>
                </c:pt>
                <c:pt idx="268" formatCode="#,##0;&quot;△ &quot;#,##0">
                  <c:v>27995</c:v>
                </c:pt>
                <c:pt idx="269" formatCode="#,##0;&quot;△ &quot;#,##0">
                  <c:v>27969</c:v>
                </c:pt>
                <c:pt idx="270" formatCode="#,##0;&quot;△ &quot;#,##0">
                  <c:v>27875</c:v>
                </c:pt>
                <c:pt idx="271" formatCode="#,##0;&quot;△ &quot;#,##0">
                  <c:v>27902</c:v>
                </c:pt>
                <c:pt idx="272" formatCode="#,##0;&quot;△ &quot;#,##0">
                  <c:v>27912</c:v>
                </c:pt>
                <c:pt idx="273" formatCode="#,##0;&quot;△ &quot;#,##0">
                  <c:v>27917</c:v>
                </c:pt>
                <c:pt idx="274" formatCode="#,##0;&quot;△ &quot;#,##0">
                  <c:v>27938</c:v>
                </c:pt>
                <c:pt idx="275" formatCode="#,##0;&quot;△ &quot;#,##0">
                  <c:v>27937</c:v>
                </c:pt>
                <c:pt idx="276" formatCode="#,##0;&quot;△ &quot;#,##0">
                  <c:v>27938</c:v>
                </c:pt>
                <c:pt idx="277" formatCode="#,##0;&quot;△ &quot;#,##0">
                  <c:v>27904</c:v>
                </c:pt>
                <c:pt idx="278" formatCode="#,##0;&quot;△ &quot;#,##0">
                  <c:v>27912</c:v>
                </c:pt>
                <c:pt idx="279">
                  <c:v>27918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100"/>
        <c:axId val="346244464"/>
        <c:axId val="125809424"/>
      </c:barChart>
      <c:barChart>
        <c:barDir val="col"/>
        <c:grouping val="clustered"/>
        <c:varyColors val="0"/>
        <c:ser>
          <c:idx val="1"/>
          <c:order val="1"/>
          <c:tx>
            <c:strRef>
              <c:f>'茅野市の人口・世帯数H7～ (グラフ)'!$E$1</c:f>
              <c:strCache>
                <c:ptCount val="1"/>
                <c:pt idx="0">
                  <c:v>人口総数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'茅野市の人口・世帯数H7～ (グラフ)'!$C$2:$C$280</c:f>
              <c:numCache>
                <c:formatCode>m/d/yyyy</c:formatCode>
                <c:ptCount val="279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</c:numCache>
            </c:numRef>
          </c:cat>
          <c:val>
            <c:numRef>
              <c:f>'茅野市の人口・世帯数H7～ (グラフ)'!$E$2:$E$280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axId val="346244464"/>
        <c:axId val="125809424"/>
      </c:barChart>
      <c:lineChart>
        <c:grouping val="standard"/>
        <c:varyColors val="0"/>
        <c:ser>
          <c:idx val="0"/>
          <c:order val="0"/>
          <c:tx>
            <c:strRef>
              <c:f>'茅野市の人口・世帯数H7～ (グラフ)'!$D$1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77"/>
            <c:marker>
              <c:symbol val="squar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</c:dPt>
          <c:dPt>
            <c:idx val="27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</c:dPt>
          <c:cat>
            <c:numRef>
              <c:f>'茅野市の人口・世帯数H7～ (グラフ)'!$C$2:$C$281</c:f>
              <c:numCache>
                <c:formatCode>m/d/yyyy</c:formatCode>
                <c:ptCount val="280"/>
                <c:pt idx="0">
                  <c:v>34973</c:v>
                </c:pt>
                <c:pt idx="1">
                  <c:v>35004</c:v>
                </c:pt>
                <c:pt idx="2">
                  <c:v>35034</c:v>
                </c:pt>
                <c:pt idx="3">
                  <c:v>35065</c:v>
                </c:pt>
                <c:pt idx="4">
                  <c:v>35096</c:v>
                </c:pt>
                <c:pt idx="5">
                  <c:v>35125</c:v>
                </c:pt>
                <c:pt idx="6">
                  <c:v>35156</c:v>
                </c:pt>
                <c:pt idx="7">
                  <c:v>35186</c:v>
                </c:pt>
                <c:pt idx="8">
                  <c:v>35217</c:v>
                </c:pt>
                <c:pt idx="9">
                  <c:v>35247</c:v>
                </c:pt>
                <c:pt idx="10">
                  <c:v>35278</c:v>
                </c:pt>
                <c:pt idx="11">
                  <c:v>35309</c:v>
                </c:pt>
                <c:pt idx="12">
                  <c:v>35339</c:v>
                </c:pt>
                <c:pt idx="13">
                  <c:v>35370</c:v>
                </c:pt>
                <c:pt idx="14">
                  <c:v>35400</c:v>
                </c:pt>
                <c:pt idx="15">
                  <c:v>35431</c:v>
                </c:pt>
                <c:pt idx="16">
                  <c:v>35462</c:v>
                </c:pt>
                <c:pt idx="17">
                  <c:v>35490</c:v>
                </c:pt>
                <c:pt idx="18">
                  <c:v>35521</c:v>
                </c:pt>
                <c:pt idx="19">
                  <c:v>35551</c:v>
                </c:pt>
                <c:pt idx="20">
                  <c:v>35582</c:v>
                </c:pt>
                <c:pt idx="21">
                  <c:v>35612</c:v>
                </c:pt>
                <c:pt idx="22">
                  <c:v>35643</c:v>
                </c:pt>
                <c:pt idx="23">
                  <c:v>35674</c:v>
                </c:pt>
                <c:pt idx="24">
                  <c:v>35704</c:v>
                </c:pt>
                <c:pt idx="25">
                  <c:v>35735</c:v>
                </c:pt>
                <c:pt idx="26">
                  <c:v>35765</c:v>
                </c:pt>
                <c:pt idx="27">
                  <c:v>35796</c:v>
                </c:pt>
                <c:pt idx="28">
                  <c:v>35827</c:v>
                </c:pt>
                <c:pt idx="29">
                  <c:v>35855</c:v>
                </c:pt>
                <c:pt idx="30">
                  <c:v>35886</c:v>
                </c:pt>
                <c:pt idx="31">
                  <c:v>35916</c:v>
                </c:pt>
                <c:pt idx="32">
                  <c:v>35947</c:v>
                </c:pt>
                <c:pt idx="33">
                  <c:v>35977</c:v>
                </c:pt>
                <c:pt idx="34">
                  <c:v>36008</c:v>
                </c:pt>
                <c:pt idx="35">
                  <c:v>36039</c:v>
                </c:pt>
                <c:pt idx="36">
                  <c:v>36069</c:v>
                </c:pt>
                <c:pt idx="37">
                  <c:v>36100</c:v>
                </c:pt>
                <c:pt idx="38">
                  <c:v>36130</c:v>
                </c:pt>
                <c:pt idx="39">
                  <c:v>36161</c:v>
                </c:pt>
                <c:pt idx="40">
                  <c:v>36192</c:v>
                </c:pt>
                <c:pt idx="41">
                  <c:v>36220</c:v>
                </c:pt>
                <c:pt idx="42">
                  <c:v>36251</c:v>
                </c:pt>
                <c:pt idx="43">
                  <c:v>36281</c:v>
                </c:pt>
                <c:pt idx="44">
                  <c:v>36312</c:v>
                </c:pt>
                <c:pt idx="45">
                  <c:v>36342</c:v>
                </c:pt>
                <c:pt idx="46">
                  <c:v>36373</c:v>
                </c:pt>
                <c:pt idx="47">
                  <c:v>36404</c:v>
                </c:pt>
                <c:pt idx="48">
                  <c:v>36434</c:v>
                </c:pt>
                <c:pt idx="49">
                  <c:v>36465</c:v>
                </c:pt>
                <c:pt idx="50">
                  <c:v>36495</c:v>
                </c:pt>
                <c:pt idx="51">
                  <c:v>36526</c:v>
                </c:pt>
                <c:pt idx="52">
                  <c:v>36557</c:v>
                </c:pt>
                <c:pt idx="53">
                  <c:v>36586</c:v>
                </c:pt>
                <c:pt idx="54">
                  <c:v>36617</c:v>
                </c:pt>
                <c:pt idx="55">
                  <c:v>36647</c:v>
                </c:pt>
                <c:pt idx="56">
                  <c:v>36678</c:v>
                </c:pt>
                <c:pt idx="57">
                  <c:v>36708</c:v>
                </c:pt>
                <c:pt idx="58">
                  <c:v>36739</c:v>
                </c:pt>
                <c:pt idx="59">
                  <c:v>36770</c:v>
                </c:pt>
                <c:pt idx="60">
                  <c:v>36800</c:v>
                </c:pt>
                <c:pt idx="61">
                  <c:v>36831</c:v>
                </c:pt>
                <c:pt idx="62">
                  <c:v>36861</c:v>
                </c:pt>
                <c:pt idx="63">
                  <c:v>36892</c:v>
                </c:pt>
                <c:pt idx="64">
                  <c:v>36923</c:v>
                </c:pt>
                <c:pt idx="65">
                  <c:v>36951</c:v>
                </c:pt>
                <c:pt idx="66">
                  <c:v>36982</c:v>
                </c:pt>
                <c:pt idx="67">
                  <c:v>37012</c:v>
                </c:pt>
                <c:pt idx="68">
                  <c:v>37043</c:v>
                </c:pt>
                <c:pt idx="69">
                  <c:v>37073</c:v>
                </c:pt>
                <c:pt idx="70">
                  <c:v>37104</c:v>
                </c:pt>
                <c:pt idx="71">
                  <c:v>37135</c:v>
                </c:pt>
                <c:pt idx="72">
                  <c:v>37165</c:v>
                </c:pt>
                <c:pt idx="73">
                  <c:v>37196</c:v>
                </c:pt>
                <c:pt idx="74">
                  <c:v>37226</c:v>
                </c:pt>
                <c:pt idx="75">
                  <c:v>37257</c:v>
                </c:pt>
                <c:pt idx="76">
                  <c:v>37288</c:v>
                </c:pt>
                <c:pt idx="77">
                  <c:v>37316</c:v>
                </c:pt>
                <c:pt idx="78">
                  <c:v>37347</c:v>
                </c:pt>
                <c:pt idx="79">
                  <c:v>37377</c:v>
                </c:pt>
                <c:pt idx="80">
                  <c:v>37408</c:v>
                </c:pt>
                <c:pt idx="81">
                  <c:v>37438</c:v>
                </c:pt>
                <c:pt idx="82">
                  <c:v>37469</c:v>
                </c:pt>
                <c:pt idx="83">
                  <c:v>37500</c:v>
                </c:pt>
                <c:pt idx="84">
                  <c:v>37530</c:v>
                </c:pt>
                <c:pt idx="85">
                  <c:v>37561</c:v>
                </c:pt>
                <c:pt idx="86">
                  <c:v>37591</c:v>
                </c:pt>
                <c:pt idx="87">
                  <c:v>37622</c:v>
                </c:pt>
                <c:pt idx="88">
                  <c:v>37653</c:v>
                </c:pt>
                <c:pt idx="89">
                  <c:v>37681</c:v>
                </c:pt>
                <c:pt idx="90">
                  <c:v>37712</c:v>
                </c:pt>
                <c:pt idx="91">
                  <c:v>37742</c:v>
                </c:pt>
                <c:pt idx="92">
                  <c:v>37773</c:v>
                </c:pt>
                <c:pt idx="93">
                  <c:v>37803</c:v>
                </c:pt>
                <c:pt idx="94">
                  <c:v>37834</c:v>
                </c:pt>
                <c:pt idx="95">
                  <c:v>37865</c:v>
                </c:pt>
                <c:pt idx="96">
                  <c:v>37895</c:v>
                </c:pt>
                <c:pt idx="97">
                  <c:v>37926</c:v>
                </c:pt>
                <c:pt idx="98">
                  <c:v>37956</c:v>
                </c:pt>
                <c:pt idx="99">
                  <c:v>37987</c:v>
                </c:pt>
                <c:pt idx="100">
                  <c:v>38018</c:v>
                </c:pt>
                <c:pt idx="101">
                  <c:v>38047</c:v>
                </c:pt>
                <c:pt idx="102">
                  <c:v>38078</c:v>
                </c:pt>
                <c:pt idx="103">
                  <c:v>38108</c:v>
                </c:pt>
                <c:pt idx="104">
                  <c:v>38139</c:v>
                </c:pt>
                <c:pt idx="105">
                  <c:v>38169</c:v>
                </c:pt>
                <c:pt idx="106">
                  <c:v>38200</c:v>
                </c:pt>
                <c:pt idx="107">
                  <c:v>38231</c:v>
                </c:pt>
                <c:pt idx="108">
                  <c:v>38261</c:v>
                </c:pt>
                <c:pt idx="109">
                  <c:v>38292</c:v>
                </c:pt>
                <c:pt idx="110">
                  <c:v>38322</c:v>
                </c:pt>
                <c:pt idx="111">
                  <c:v>38353</c:v>
                </c:pt>
                <c:pt idx="112">
                  <c:v>38384</c:v>
                </c:pt>
                <c:pt idx="113">
                  <c:v>38412</c:v>
                </c:pt>
                <c:pt idx="114">
                  <c:v>38443</c:v>
                </c:pt>
                <c:pt idx="115">
                  <c:v>38473</c:v>
                </c:pt>
                <c:pt idx="116">
                  <c:v>38504</c:v>
                </c:pt>
                <c:pt idx="117">
                  <c:v>38534</c:v>
                </c:pt>
                <c:pt idx="118">
                  <c:v>38565</c:v>
                </c:pt>
                <c:pt idx="119">
                  <c:v>38596</c:v>
                </c:pt>
                <c:pt idx="120">
                  <c:v>38626</c:v>
                </c:pt>
                <c:pt idx="121">
                  <c:v>38657</c:v>
                </c:pt>
                <c:pt idx="122">
                  <c:v>38687</c:v>
                </c:pt>
                <c:pt idx="123">
                  <c:v>38718</c:v>
                </c:pt>
                <c:pt idx="124">
                  <c:v>38749</c:v>
                </c:pt>
                <c:pt idx="125">
                  <c:v>38777</c:v>
                </c:pt>
                <c:pt idx="126">
                  <c:v>38808</c:v>
                </c:pt>
                <c:pt idx="127">
                  <c:v>38838</c:v>
                </c:pt>
                <c:pt idx="128">
                  <c:v>38869</c:v>
                </c:pt>
                <c:pt idx="129">
                  <c:v>38899</c:v>
                </c:pt>
                <c:pt idx="130">
                  <c:v>38930</c:v>
                </c:pt>
                <c:pt idx="131">
                  <c:v>38961</c:v>
                </c:pt>
                <c:pt idx="132">
                  <c:v>38991</c:v>
                </c:pt>
                <c:pt idx="133">
                  <c:v>39022</c:v>
                </c:pt>
                <c:pt idx="134">
                  <c:v>39052</c:v>
                </c:pt>
                <c:pt idx="135">
                  <c:v>39083</c:v>
                </c:pt>
                <c:pt idx="136">
                  <c:v>39114</c:v>
                </c:pt>
                <c:pt idx="137">
                  <c:v>39142</c:v>
                </c:pt>
                <c:pt idx="138">
                  <c:v>39173</c:v>
                </c:pt>
                <c:pt idx="139">
                  <c:v>39203</c:v>
                </c:pt>
                <c:pt idx="140">
                  <c:v>39234</c:v>
                </c:pt>
                <c:pt idx="141">
                  <c:v>39264</c:v>
                </c:pt>
                <c:pt idx="142">
                  <c:v>39295</c:v>
                </c:pt>
                <c:pt idx="143">
                  <c:v>39326</c:v>
                </c:pt>
                <c:pt idx="144">
                  <c:v>39356</c:v>
                </c:pt>
                <c:pt idx="145">
                  <c:v>39387</c:v>
                </c:pt>
                <c:pt idx="146">
                  <c:v>39417</c:v>
                </c:pt>
                <c:pt idx="147">
                  <c:v>39448</c:v>
                </c:pt>
                <c:pt idx="148">
                  <c:v>39479</c:v>
                </c:pt>
                <c:pt idx="149">
                  <c:v>39508</c:v>
                </c:pt>
                <c:pt idx="150">
                  <c:v>39539</c:v>
                </c:pt>
                <c:pt idx="151">
                  <c:v>39569</c:v>
                </c:pt>
                <c:pt idx="152">
                  <c:v>39600</c:v>
                </c:pt>
                <c:pt idx="153">
                  <c:v>39630</c:v>
                </c:pt>
                <c:pt idx="154">
                  <c:v>39661</c:v>
                </c:pt>
                <c:pt idx="155">
                  <c:v>39692</c:v>
                </c:pt>
                <c:pt idx="156">
                  <c:v>39722</c:v>
                </c:pt>
                <c:pt idx="157">
                  <c:v>39753</c:v>
                </c:pt>
                <c:pt idx="158">
                  <c:v>39783</c:v>
                </c:pt>
                <c:pt idx="159">
                  <c:v>39814</c:v>
                </c:pt>
                <c:pt idx="160">
                  <c:v>39845</c:v>
                </c:pt>
                <c:pt idx="161">
                  <c:v>39873</c:v>
                </c:pt>
                <c:pt idx="162">
                  <c:v>39904</c:v>
                </c:pt>
                <c:pt idx="163">
                  <c:v>39934</c:v>
                </c:pt>
                <c:pt idx="164">
                  <c:v>39965</c:v>
                </c:pt>
                <c:pt idx="165">
                  <c:v>39995</c:v>
                </c:pt>
                <c:pt idx="166">
                  <c:v>40026</c:v>
                </c:pt>
                <c:pt idx="167">
                  <c:v>40057</c:v>
                </c:pt>
                <c:pt idx="168">
                  <c:v>40087</c:v>
                </c:pt>
                <c:pt idx="169">
                  <c:v>40118</c:v>
                </c:pt>
                <c:pt idx="170">
                  <c:v>40148</c:v>
                </c:pt>
                <c:pt idx="171">
                  <c:v>40179</c:v>
                </c:pt>
                <c:pt idx="172">
                  <c:v>40210</c:v>
                </c:pt>
                <c:pt idx="173">
                  <c:v>40238</c:v>
                </c:pt>
                <c:pt idx="174">
                  <c:v>40269</c:v>
                </c:pt>
                <c:pt idx="175">
                  <c:v>40299</c:v>
                </c:pt>
                <c:pt idx="176">
                  <c:v>40330</c:v>
                </c:pt>
                <c:pt idx="177">
                  <c:v>40360</c:v>
                </c:pt>
                <c:pt idx="178">
                  <c:v>40391</c:v>
                </c:pt>
                <c:pt idx="179">
                  <c:v>40422</c:v>
                </c:pt>
                <c:pt idx="180">
                  <c:v>40452</c:v>
                </c:pt>
                <c:pt idx="181">
                  <c:v>40483</c:v>
                </c:pt>
                <c:pt idx="182">
                  <c:v>40513</c:v>
                </c:pt>
                <c:pt idx="183">
                  <c:v>40544</c:v>
                </c:pt>
                <c:pt idx="184">
                  <c:v>40575</c:v>
                </c:pt>
                <c:pt idx="185">
                  <c:v>40603</c:v>
                </c:pt>
                <c:pt idx="186">
                  <c:v>40634</c:v>
                </c:pt>
                <c:pt idx="187">
                  <c:v>40664</c:v>
                </c:pt>
                <c:pt idx="188">
                  <c:v>40695</c:v>
                </c:pt>
                <c:pt idx="189">
                  <c:v>40725</c:v>
                </c:pt>
                <c:pt idx="190">
                  <c:v>40756</c:v>
                </c:pt>
                <c:pt idx="191">
                  <c:v>40787</c:v>
                </c:pt>
                <c:pt idx="192">
                  <c:v>40817</c:v>
                </c:pt>
                <c:pt idx="193">
                  <c:v>40848</c:v>
                </c:pt>
                <c:pt idx="194">
                  <c:v>40878</c:v>
                </c:pt>
                <c:pt idx="195">
                  <c:v>40909</c:v>
                </c:pt>
                <c:pt idx="196">
                  <c:v>40940</c:v>
                </c:pt>
                <c:pt idx="197">
                  <c:v>40969</c:v>
                </c:pt>
                <c:pt idx="198">
                  <c:v>41000</c:v>
                </c:pt>
                <c:pt idx="199">
                  <c:v>41030</c:v>
                </c:pt>
                <c:pt idx="200">
                  <c:v>41061</c:v>
                </c:pt>
                <c:pt idx="201">
                  <c:v>41091</c:v>
                </c:pt>
                <c:pt idx="202">
                  <c:v>41122</c:v>
                </c:pt>
                <c:pt idx="203">
                  <c:v>41153</c:v>
                </c:pt>
                <c:pt idx="204">
                  <c:v>41183</c:v>
                </c:pt>
                <c:pt idx="205">
                  <c:v>41214</c:v>
                </c:pt>
                <c:pt idx="206">
                  <c:v>41244</c:v>
                </c:pt>
                <c:pt idx="207">
                  <c:v>41275</c:v>
                </c:pt>
                <c:pt idx="208">
                  <c:v>41306</c:v>
                </c:pt>
                <c:pt idx="209">
                  <c:v>41334</c:v>
                </c:pt>
                <c:pt idx="210">
                  <c:v>41365</c:v>
                </c:pt>
                <c:pt idx="211">
                  <c:v>41395</c:v>
                </c:pt>
                <c:pt idx="212">
                  <c:v>41426</c:v>
                </c:pt>
                <c:pt idx="213">
                  <c:v>41456</c:v>
                </c:pt>
                <c:pt idx="214">
                  <c:v>41487</c:v>
                </c:pt>
                <c:pt idx="215">
                  <c:v>41518</c:v>
                </c:pt>
                <c:pt idx="216">
                  <c:v>41548</c:v>
                </c:pt>
                <c:pt idx="217">
                  <c:v>41579</c:v>
                </c:pt>
                <c:pt idx="218">
                  <c:v>41609</c:v>
                </c:pt>
                <c:pt idx="219">
                  <c:v>41640</c:v>
                </c:pt>
                <c:pt idx="220">
                  <c:v>41671</c:v>
                </c:pt>
                <c:pt idx="221">
                  <c:v>41699</c:v>
                </c:pt>
                <c:pt idx="222">
                  <c:v>41730</c:v>
                </c:pt>
                <c:pt idx="223">
                  <c:v>41760</c:v>
                </c:pt>
                <c:pt idx="224">
                  <c:v>41791</c:v>
                </c:pt>
                <c:pt idx="225">
                  <c:v>41821</c:v>
                </c:pt>
                <c:pt idx="226">
                  <c:v>41852</c:v>
                </c:pt>
                <c:pt idx="227">
                  <c:v>41883</c:v>
                </c:pt>
                <c:pt idx="228">
                  <c:v>41913</c:v>
                </c:pt>
                <c:pt idx="229">
                  <c:v>41944</c:v>
                </c:pt>
                <c:pt idx="230">
                  <c:v>41974</c:v>
                </c:pt>
                <c:pt idx="231">
                  <c:v>42005</c:v>
                </c:pt>
                <c:pt idx="232">
                  <c:v>42036</c:v>
                </c:pt>
                <c:pt idx="233">
                  <c:v>42064</c:v>
                </c:pt>
                <c:pt idx="234">
                  <c:v>42095</c:v>
                </c:pt>
                <c:pt idx="235">
                  <c:v>42125</c:v>
                </c:pt>
                <c:pt idx="236">
                  <c:v>42156</c:v>
                </c:pt>
                <c:pt idx="237">
                  <c:v>42186</c:v>
                </c:pt>
                <c:pt idx="238">
                  <c:v>42217</c:v>
                </c:pt>
                <c:pt idx="239">
                  <c:v>42248</c:v>
                </c:pt>
                <c:pt idx="240">
                  <c:v>42278</c:v>
                </c:pt>
                <c:pt idx="241">
                  <c:v>42309</c:v>
                </c:pt>
                <c:pt idx="242">
                  <c:v>42339</c:v>
                </c:pt>
                <c:pt idx="243">
                  <c:v>42370</c:v>
                </c:pt>
                <c:pt idx="244">
                  <c:v>42401</c:v>
                </c:pt>
                <c:pt idx="245">
                  <c:v>42430</c:v>
                </c:pt>
                <c:pt idx="246">
                  <c:v>42461</c:v>
                </c:pt>
                <c:pt idx="247">
                  <c:v>42491</c:v>
                </c:pt>
                <c:pt idx="248">
                  <c:v>42522</c:v>
                </c:pt>
                <c:pt idx="249">
                  <c:v>42552</c:v>
                </c:pt>
                <c:pt idx="250">
                  <c:v>42583</c:v>
                </c:pt>
                <c:pt idx="251">
                  <c:v>42614</c:v>
                </c:pt>
                <c:pt idx="252">
                  <c:v>42644</c:v>
                </c:pt>
                <c:pt idx="253">
                  <c:v>42675</c:v>
                </c:pt>
                <c:pt idx="254">
                  <c:v>42705</c:v>
                </c:pt>
                <c:pt idx="255">
                  <c:v>42736</c:v>
                </c:pt>
                <c:pt idx="256">
                  <c:v>42767</c:v>
                </c:pt>
                <c:pt idx="257">
                  <c:v>42795</c:v>
                </c:pt>
                <c:pt idx="258">
                  <c:v>42826</c:v>
                </c:pt>
                <c:pt idx="259">
                  <c:v>42856</c:v>
                </c:pt>
                <c:pt idx="260">
                  <c:v>42887</c:v>
                </c:pt>
                <c:pt idx="261">
                  <c:v>42917</c:v>
                </c:pt>
                <c:pt idx="262">
                  <c:v>42948</c:v>
                </c:pt>
                <c:pt idx="263">
                  <c:v>42979</c:v>
                </c:pt>
                <c:pt idx="264">
                  <c:v>43009</c:v>
                </c:pt>
                <c:pt idx="265">
                  <c:v>43040</c:v>
                </c:pt>
                <c:pt idx="266">
                  <c:v>43070</c:v>
                </c:pt>
                <c:pt idx="267">
                  <c:v>43101</c:v>
                </c:pt>
                <c:pt idx="268">
                  <c:v>43132</c:v>
                </c:pt>
                <c:pt idx="269">
                  <c:v>43160</c:v>
                </c:pt>
                <c:pt idx="270">
                  <c:v>43191</c:v>
                </c:pt>
                <c:pt idx="271">
                  <c:v>43221</c:v>
                </c:pt>
                <c:pt idx="272">
                  <c:v>43252</c:v>
                </c:pt>
                <c:pt idx="273">
                  <c:v>43282</c:v>
                </c:pt>
                <c:pt idx="274">
                  <c:v>43313</c:v>
                </c:pt>
                <c:pt idx="275">
                  <c:v>43344</c:v>
                </c:pt>
                <c:pt idx="276">
                  <c:v>43374</c:v>
                </c:pt>
                <c:pt idx="277">
                  <c:v>43405</c:v>
                </c:pt>
                <c:pt idx="278">
                  <c:v>43435</c:v>
                </c:pt>
                <c:pt idx="279">
                  <c:v>43466</c:v>
                </c:pt>
              </c:numCache>
            </c:numRef>
          </c:cat>
          <c:val>
            <c:numRef>
              <c:f>'茅野市の人口・世帯数H7～ (グラフ)'!$D$2:$D$281</c:f>
              <c:numCache>
                <c:formatCode>#,##0_);[Red]\(#,##0\)</c:formatCode>
                <c:ptCount val="280"/>
                <c:pt idx="0">
                  <c:v>17345</c:v>
                </c:pt>
                <c:pt idx="1">
                  <c:v>17351</c:v>
                </c:pt>
                <c:pt idx="2">
                  <c:v>17372</c:v>
                </c:pt>
                <c:pt idx="3">
                  <c:v>17386</c:v>
                </c:pt>
                <c:pt idx="4">
                  <c:v>17410</c:v>
                </c:pt>
                <c:pt idx="5">
                  <c:v>17392</c:v>
                </c:pt>
                <c:pt idx="6">
                  <c:v>17361</c:v>
                </c:pt>
                <c:pt idx="7">
                  <c:v>17531</c:v>
                </c:pt>
                <c:pt idx="8">
                  <c:v>17550</c:v>
                </c:pt>
                <c:pt idx="9">
                  <c:v>17679</c:v>
                </c:pt>
                <c:pt idx="10">
                  <c:v>17767</c:v>
                </c:pt>
                <c:pt idx="11">
                  <c:v>17802</c:v>
                </c:pt>
                <c:pt idx="12">
                  <c:v>17830</c:v>
                </c:pt>
                <c:pt idx="13">
                  <c:v>17825</c:v>
                </c:pt>
                <c:pt idx="14">
                  <c:v>17813</c:v>
                </c:pt>
                <c:pt idx="15">
                  <c:v>17857</c:v>
                </c:pt>
                <c:pt idx="16">
                  <c:v>17852</c:v>
                </c:pt>
                <c:pt idx="17">
                  <c:v>17842</c:v>
                </c:pt>
                <c:pt idx="18">
                  <c:v>17819</c:v>
                </c:pt>
                <c:pt idx="19">
                  <c:v>17947</c:v>
                </c:pt>
                <c:pt idx="20">
                  <c:v>17967</c:v>
                </c:pt>
                <c:pt idx="21">
                  <c:v>17980</c:v>
                </c:pt>
                <c:pt idx="22">
                  <c:v>17998</c:v>
                </c:pt>
                <c:pt idx="23">
                  <c:v>18040</c:v>
                </c:pt>
                <c:pt idx="24">
                  <c:v>18079</c:v>
                </c:pt>
                <c:pt idx="25">
                  <c:v>18150</c:v>
                </c:pt>
                <c:pt idx="26">
                  <c:v>18177</c:v>
                </c:pt>
                <c:pt idx="27">
                  <c:v>18200</c:v>
                </c:pt>
                <c:pt idx="28">
                  <c:v>18237</c:v>
                </c:pt>
                <c:pt idx="29">
                  <c:v>18244</c:v>
                </c:pt>
                <c:pt idx="30">
                  <c:v>18276</c:v>
                </c:pt>
                <c:pt idx="31">
                  <c:v>18389</c:v>
                </c:pt>
                <c:pt idx="32">
                  <c:v>18444</c:v>
                </c:pt>
                <c:pt idx="33">
                  <c:v>18491</c:v>
                </c:pt>
                <c:pt idx="34">
                  <c:v>18515</c:v>
                </c:pt>
                <c:pt idx="35">
                  <c:v>18507</c:v>
                </c:pt>
                <c:pt idx="36">
                  <c:v>18550</c:v>
                </c:pt>
                <c:pt idx="37">
                  <c:v>18584</c:v>
                </c:pt>
                <c:pt idx="38">
                  <c:v>18619</c:v>
                </c:pt>
                <c:pt idx="39">
                  <c:v>18656</c:v>
                </c:pt>
                <c:pt idx="40">
                  <c:v>18720</c:v>
                </c:pt>
                <c:pt idx="41">
                  <c:v>18734</c:v>
                </c:pt>
                <c:pt idx="42">
                  <c:v>18814</c:v>
                </c:pt>
                <c:pt idx="43">
                  <c:v>18962</c:v>
                </c:pt>
                <c:pt idx="44">
                  <c:v>19032</c:v>
                </c:pt>
                <c:pt idx="45">
                  <c:v>19088</c:v>
                </c:pt>
                <c:pt idx="46">
                  <c:v>19137</c:v>
                </c:pt>
                <c:pt idx="47">
                  <c:v>19110</c:v>
                </c:pt>
                <c:pt idx="48">
                  <c:v>19167</c:v>
                </c:pt>
                <c:pt idx="49">
                  <c:v>19227</c:v>
                </c:pt>
                <c:pt idx="50">
                  <c:v>19297</c:v>
                </c:pt>
                <c:pt idx="51">
                  <c:v>19339</c:v>
                </c:pt>
                <c:pt idx="52">
                  <c:v>19339</c:v>
                </c:pt>
                <c:pt idx="53">
                  <c:v>19348</c:v>
                </c:pt>
                <c:pt idx="54">
                  <c:v>19436</c:v>
                </c:pt>
                <c:pt idx="55">
                  <c:v>19484</c:v>
                </c:pt>
                <c:pt idx="56">
                  <c:v>19537</c:v>
                </c:pt>
                <c:pt idx="57">
                  <c:v>19580</c:v>
                </c:pt>
                <c:pt idx="58">
                  <c:v>19623</c:v>
                </c:pt>
                <c:pt idx="59">
                  <c:v>19635</c:v>
                </c:pt>
                <c:pt idx="60">
                  <c:v>19464</c:v>
                </c:pt>
                <c:pt idx="61">
                  <c:v>19510</c:v>
                </c:pt>
                <c:pt idx="62">
                  <c:v>19557</c:v>
                </c:pt>
                <c:pt idx="63">
                  <c:v>19638</c:v>
                </c:pt>
                <c:pt idx="64">
                  <c:v>19643</c:v>
                </c:pt>
                <c:pt idx="65">
                  <c:v>19625</c:v>
                </c:pt>
                <c:pt idx="66">
                  <c:v>19672</c:v>
                </c:pt>
                <c:pt idx="67">
                  <c:v>19827</c:v>
                </c:pt>
                <c:pt idx="68">
                  <c:v>19859</c:v>
                </c:pt>
                <c:pt idx="69">
                  <c:v>19900</c:v>
                </c:pt>
                <c:pt idx="70">
                  <c:v>19923</c:v>
                </c:pt>
                <c:pt idx="71">
                  <c:v>19982</c:v>
                </c:pt>
                <c:pt idx="72">
                  <c:v>20000</c:v>
                </c:pt>
                <c:pt idx="73">
                  <c:v>20051</c:v>
                </c:pt>
                <c:pt idx="74">
                  <c:v>20064</c:v>
                </c:pt>
                <c:pt idx="75">
                  <c:v>20024</c:v>
                </c:pt>
                <c:pt idx="76">
                  <c:v>20005</c:v>
                </c:pt>
                <c:pt idx="77">
                  <c:v>19968</c:v>
                </c:pt>
                <c:pt idx="78">
                  <c:v>19951</c:v>
                </c:pt>
                <c:pt idx="79">
                  <c:v>20104</c:v>
                </c:pt>
                <c:pt idx="80">
                  <c:v>20135</c:v>
                </c:pt>
                <c:pt idx="81">
                  <c:v>20167</c:v>
                </c:pt>
                <c:pt idx="82">
                  <c:v>20199</c:v>
                </c:pt>
                <c:pt idx="83">
                  <c:v>20215</c:v>
                </c:pt>
                <c:pt idx="84">
                  <c:v>20261</c:v>
                </c:pt>
                <c:pt idx="85">
                  <c:v>20289</c:v>
                </c:pt>
                <c:pt idx="86">
                  <c:v>20292</c:v>
                </c:pt>
                <c:pt idx="87">
                  <c:v>20322</c:v>
                </c:pt>
                <c:pt idx="88">
                  <c:v>20336</c:v>
                </c:pt>
                <c:pt idx="89">
                  <c:v>20387</c:v>
                </c:pt>
                <c:pt idx="90">
                  <c:v>20435</c:v>
                </c:pt>
                <c:pt idx="91">
                  <c:v>20513</c:v>
                </c:pt>
                <c:pt idx="92">
                  <c:v>20532</c:v>
                </c:pt>
                <c:pt idx="93">
                  <c:v>20539</c:v>
                </c:pt>
                <c:pt idx="94">
                  <c:v>20624</c:v>
                </c:pt>
                <c:pt idx="95">
                  <c:v>20653</c:v>
                </c:pt>
                <c:pt idx="96">
                  <c:v>20645</c:v>
                </c:pt>
                <c:pt idx="97">
                  <c:v>20677</c:v>
                </c:pt>
                <c:pt idx="98">
                  <c:v>20678</c:v>
                </c:pt>
                <c:pt idx="99">
                  <c:v>20684</c:v>
                </c:pt>
                <c:pt idx="100">
                  <c:v>20665</c:v>
                </c:pt>
                <c:pt idx="101">
                  <c:v>20689</c:v>
                </c:pt>
                <c:pt idx="102">
                  <c:v>20761</c:v>
                </c:pt>
                <c:pt idx="103">
                  <c:v>20870</c:v>
                </c:pt>
                <c:pt idx="104">
                  <c:v>20916</c:v>
                </c:pt>
                <c:pt idx="105">
                  <c:v>20936</c:v>
                </c:pt>
                <c:pt idx="106">
                  <c:v>20943</c:v>
                </c:pt>
                <c:pt idx="107">
                  <c:v>20983</c:v>
                </c:pt>
                <c:pt idx="108">
                  <c:v>21042</c:v>
                </c:pt>
                <c:pt idx="109">
                  <c:v>21116</c:v>
                </c:pt>
                <c:pt idx="110">
                  <c:v>20963</c:v>
                </c:pt>
                <c:pt idx="111">
                  <c:v>21015</c:v>
                </c:pt>
                <c:pt idx="112">
                  <c:v>20954</c:v>
                </c:pt>
                <c:pt idx="113">
                  <c:v>20970</c:v>
                </c:pt>
                <c:pt idx="114">
                  <c:v>21046</c:v>
                </c:pt>
                <c:pt idx="115">
                  <c:v>21151</c:v>
                </c:pt>
                <c:pt idx="116">
                  <c:v>21180</c:v>
                </c:pt>
                <c:pt idx="117">
                  <c:v>21211</c:v>
                </c:pt>
                <c:pt idx="118">
                  <c:v>21252</c:v>
                </c:pt>
                <c:pt idx="119">
                  <c:v>21260</c:v>
                </c:pt>
                <c:pt idx="120">
                  <c:v>21529</c:v>
                </c:pt>
                <c:pt idx="121">
                  <c:v>21543</c:v>
                </c:pt>
                <c:pt idx="122">
                  <c:v>21590</c:v>
                </c:pt>
                <c:pt idx="123">
                  <c:v>21586</c:v>
                </c:pt>
                <c:pt idx="124">
                  <c:v>21574</c:v>
                </c:pt>
                <c:pt idx="125">
                  <c:v>21571</c:v>
                </c:pt>
                <c:pt idx="126">
                  <c:v>21611</c:v>
                </c:pt>
                <c:pt idx="127">
                  <c:v>21748</c:v>
                </c:pt>
                <c:pt idx="128">
                  <c:v>21728</c:v>
                </c:pt>
                <c:pt idx="129">
                  <c:v>21729</c:v>
                </c:pt>
                <c:pt idx="130">
                  <c:v>21766</c:v>
                </c:pt>
                <c:pt idx="131">
                  <c:v>21788</c:v>
                </c:pt>
                <c:pt idx="132">
                  <c:v>21803</c:v>
                </c:pt>
                <c:pt idx="133">
                  <c:v>21806</c:v>
                </c:pt>
                <c:pt idx="134">
                  <c:v>21816</c:v>
                </c:pt>
                <c:pt idx="135">
                  <c:v>21809</c:v>
                </c:pt>
                <c:pt idx="136">
                  <c:v>21812</c:v>
                </c:pt>
                <c:pt idx="137">
                  <c:v>21798</c:v>
                </c:pt>
                <c:pt idx="138">
                  <c:v>21847</c:v>
                </c:pt>
                <c:pt idx="139">
                  <c:v>21969</c:v>
                </c:pt>
                <c:pt idx="140">
                  <c:v>21988</c:v>
                </c:pt>
                <c:pt idx="141">
                  <c:v>22008</c:v>
                </c:pt>
                <c:pt idx="142">
                  <c:v>22054</c:v>
                </c:pt>
                <c:pt idx="143">
                  <c:v>22074</c:v>
                </c:pt>
                <c:pt idx="144">
                  <c:v>22122</c:v>
                </c:pt>
                <c:pt idx="145">
                  <c:v>22159</c:v>
                </c:pt>
                <c:pt idx="146">
                  <c:v>22209</c:v>
                </c:pt>
                <c:pt idx="147" formatCode="#,##0;&quot;△ &quot;#,##0">
                  <c:v>22229</c:v>
                </c:pt>
                <c:pt idx="148" formatCode="#,##0;&quot;△ &quot;#,##0">
                  <c:v>22196</c:v>
                </c:pt>
                <c:pt idx="149" formatCode="#,##0;&quot;△ &quot;#,##0">
                  <c:v>22191</c:v>
                </c:pt>
                <c:pt idx="150" formatCode="#,##0;&quot;△ &quot;#,##0">
                  <c:v>22256</c:v>
                </c:pt>
                <c:pt idx="151" formatCode="#,##0;&quot;△ &quot;#,##0">
                  <c:v>22275</c:v>
                </c:pt>
                <c:pt idx="152" formatCode="#,##0;&quot;△ &quot;#,##0">
                  <c:v>22299</c:v>
                </c:pt>
                <c:pt idx="153" formatCode="#,##0;&quot;△ &quot;#,##0">
                  <c:v>22327</c:v>
                </c:pt>
                <c:pt idx="154" formatCode="#,##0;&quot;△ &quot;#,##0">
                  <c:v>22337</c:v>
                </c:pt>
                <c:pt idx="155" formatCode="#,##0;&quot;△ &quot;#,##0">
                  <c:v>22338</c:v>
                </c:pt>
                <c:pt idx="156" formatCode="#,##0;&quot;△ &quot;#,##0">
                  <c:v>22368</c:v>
                </c:pt>
                <c:pt idx="157" formatCode="#,##0;&quot;△ &quot;#,##0">
                  <c:v>22408</c:v>
                </c:pt>
                <c:pt idx="158" formatCode="#,##0;&quot;△ &quot;#,##0">
                  <c:v>22425</c:v>
                </c:pt>
                <c:pt idx="159" formatCode="#,##0;&quot;△ &quot;#,##0">
                  <c:v>22431</c:v>
                </c:pt>
                <c:pt idx="160" formatCode="#,##0;&quot;△ &quot;#,##0">
                  <c:v>22443</c:v>
                </c:pt>
                <c:pt idx="161" formatCode="#,##0;&quot;△ &quot;#,##0">
                  <c:v>22404</c:v>
                </c:pt>
                <c:pt idx="162" formatCode="#,##0;&quot;△ &quot;#,##0">
                  <c:v>22401</c:v>
                </c:pt>
                <c:pt idx="163" formatCode="#,##0;&quot;△ &quot;#,##0">
                  <c:v>22471</c:v>
                </c:pt>
                <c:pt idx="164" formatCode="#,##0;&quot;△ &quot;#,##0">
                  <c:v>22463</c:v>
                </c:pt>
                <c:pt idx="165" formatCode="#,##0;&quot;△ &quot;#,##0">
                  <c:v>22487</c:v>
                </c:pt>
                <c:pt idx="166" formatCode="#,##0;&quot;△ &quot;#,##0">
                  <c:v>22489</c:v>
                </c:pt>
                <c:pt idx="167" formatCode="#,##0;&quot;△ &quot;#,##0">
                  <c:v>22535</c:v>
                </c:pt>
                <c:pt idx="168" formatCode="#,##0;&quot;△ &quot;#,##0">
                  <c:v>22546</c:v>
                </c:pt>
                <c:pt idx="169" formatCode="#,##0;&quot;△ &quot;#,##0">
                  <c:v>22558</c:v>
                </c:pt>
                <c:pt idx="170" formatCode="#,##0;&quot;△ &quot;#,##0">
                  <c:v>22569</c:v>
                </c:pt>
                <c:pt idx="171" formatCode="#,##0;&quot;△ &quot;#,##0">
                  <c:v>22580</c:v>
                </c:pt>
                <c:pt idx="172" formatCode="#,##0;&quot;△ &quot;#,##0">
                  <c:v>22564</c:v>
                </c:pt>
                <c:pt idx="173" formatCode="#,##0;&quot;△ &quot;#,##0">
                  <c:v>22567</c:v>
                </c:pt>
                <c:pt idx="174" formatCode="#,##0;&quot;△ &quot;#,##0">
                  <c:v>22556</c:v>
                </c:pt>
                <c:pt idx="175" formatCode="#,##0;&quot;△ &quot;#,##0">
                  <c:v>22621</c:v>
                </c:pt>
                <c:pt idx="176" formatCode="#,##0;&quot;△ &quot;#,##0">
                  <c:v>22642</c:v>
                </c:pt>
                <c:pt idx="177" formatCode="#,##0;&quot;△ &quot;#,##0">
                  <c:v>22653</c:v>
                </c:pt>
                <c:pt idx="178" formatCode="#,##0;&quot;△ &quot;#,##0">
                  <c:v>22678</c:v>
                </c:pt>
                <c:pt idx="179" formatCode="#,##0;&quot;△ &quot;#,##0">
                  <c:v>22682</c:v>
                </c:pt>
                <c:pt idx="180" formatCode="#,##0;&quot;△ &quot;#,##0">
                  <c:v>21687</c:v>
                </c:pt>
                <c:pt idx="181" formatCode="#,##0;&quot;△ &quot;#,##0">
                  <c:v>21720</c:v>
                </c:pt>
                <c:pt idx="182" formatCode="#,##0;&quot;△ &quot;#,##0">
                  <c:v>21726</c:v>
                </c:pt>
                <c:pt idx="183" formatCode="#,##0;&quot;△ &quot;#,##0">
                  <c:v>21705</c:v>
                </c:pt>
                <c:pt idx="184" formatCode="#,##0;&quot;△ &quot;#,##0">
                  <c:v>21693</c:v>
                </c:pt>
                <c:pt idx="185" formatCode="#,##0;&quot;△ &quot;#,##0">
                  <c:v>21728</c:v>
                </c:pt>
                <c:pt idx="186" formatCode="#,##0;&quot;△ &quot;#,##0">
                  <c:v>21748</c:v>
                </c:pt>
                <c:pt idx="187" formatCode="#,##0;&quot;△ &quot;#,##0">
                  <c:v>21773</c:v>
                </c:pt>
                <c:pt idx="188" formatCode="#,##0;&quot;△ &quot;#,##0">
                  <c:v>21780</c:v>
                </c:pt>
                <c:pt idx="189" formatCode="#,##0;&quot;△ &quot;#,##0">
                  <c:v>21812</c:v>
                </c:pt>
                <c:pt idx="190" formatCode="#,##0;&quot;△ &quot;#,##0">
                  <c:v>21827</c:v>
                </c:pt>
                <c:pt idx="191" formatCode="#,##0;&quot;△ &quot;#,##0">
                  <c:v>21830</c:v>
                </c:pt>
                <c:pt idx="192" formatCode="#,##0;&quot;△ &quot;#,##0">
                  <c:v>21829</c:v>
                </c:pt>
                <c:pt idx="193" formatCode="#,##0;&quot;△ &quot;#,##0">
                  <c:v>21863</c:v>
                </c:pt>
                <c:pt idx="194" formatCode="#,##0;&quot;△ &quot;#,##0">
                  <c:v>21910</c:v>
                </c:pt>
                <c:pt idx="195" formatCode="#,##0;&quot;△ &quot;#,##0">
                  <c:v>21931</c:v>
                </c:pt>
                <c:pt idx="196" formatCode="#,##0;&quot;△ &quot;#,##0">
                  <c:v>21909</c:v>
                </c:pt>
                <c:pt idx="197" formatCode="#,##0;&quot;△ &quot;#,##0">
                  <c:v>21907</c:v>
                </c:pt>
                <c:pt idx="198" formatCode="#,##0;&quot;△ &quot;#,##0">
                  <c:v>21976</c:v>
                </c:pt>
                <c:pt idx="199" formatCode="#,##0;&quot;△ &quot;#,##0">
                  <c:v>22038</c:v>
                </c:pt>
                <c:pt idx="200" formatCode="#,##0;&quot;△ &quot;#,##0">
                  <c:v>22023</c:v>
                </c:pt>
                <c:pt idx="201" formatCode="#,##0;&quot;△ &quot;#,##0">
                  <c:v>22011</c:v>
                </c:pt>
                <c:pt idx="202" formatCode="#,##0;&quot;△ &quot;#,##0">
                  <c:v>22013</c:v>
                </c:pt>
                <c:pt idx="203" formatCode="#,##0;&quot;△ &quot;#,##0">
                  <c:v>22015</c:v>
                </c:pt>
                <c:pt idx="204" formatCode="#,##0;&quot;△ &quot;#,##0">
                  <c:v>22029</c:v>
                </c:pt>
                <c:pt idx="205" formatCode="#,##0;&quot;△ &quot;#,##0">
                  <c:v>22021</c:v>
                </c:pt>
                <c:pt idx="206" formatCode="#,##0;&quot;△ &quot;#,##0">
                  <c:v>22012</c:v>
                </c:pt>
                <c:pt idx="207" formatCode="#,##0;&quot;△ &quot;#,##0">
                  <c:v>22017</c:v>
                </c:pt>
                <c:pt idx="208" formatCode="#,##0;&quot;△ &quot;#,##0">
                  <c:v>21972</c:v>
                </c:pt>
                <c:pt idx="209" formatCode="#,##0;&quot;△ &quot;#,##0">
                  <c:v>21938</c:v>
                </c:pt>
                <c:pt idx="210" formatCode="#,##0;&quot;△ &quot;#,##0">
                  <c:v>21952</c:v>
                </c:pt>
                <c:pt idx="211" formatCode="#,##0;&quot;△ &quot;#,##0">
                  <c:v>22014</c:v>
                </c:pt>
                <c:pt idx="212" formatCode="#,##0;&quot;△ &quot;#,##0">
                  <c:v>22018</c:v>
                </c:pt>
                <c:pt idx="213" formatCode="#,##0;&quot;△ &quot;#,##0">
                  <c:v>21993</c:v>
                </c:pt>
                <c:pt idx="214" formatCode="#,##0;&quot;△ &quot;#,##0">
                  <c:v>22043</c:v>
                </c:pt>
                <c:pt idx="215" formatCode="#,##0;&quot;△ &quot;#,##0">
                  <c:v>22031</c:v>
                </c:pt>
                <c:pt idx="216" formatCode="#,##0;&quot;△ &quot;#,##0">
                  <c:v>22019</c:v>
                </c:pt>
                <c:pt idx="217" formatCode="#,##0;&quot;△ &quot;#,##0">
                  <c:v>22035</c:v>
                </c:pt>
                <c:pt idx="218" formatCode="#,##0;&quot;△ &quot;#,##0">
                  <c:v>22026</c:v>
                </c:pt>
                <c:pt idx="219" formatCode="#,##0;&quot;△ &quot;#,##0">
                  <c:v>22025</c:v>
                </c:pt>
                <c:pt idx="220" formatCode="#,##0;&quot;△ &quot;#,##0">
                  <c:v>22018</c:v>
                </c:pt>
                <c:pt idx="221" formatCode="#,##0;&quot;△ &quot;#,##0">
                  <c:v>22028</c:v>
                </c:pt>
                <c:pt idx="222" formatCode="#,##0;&quot;△ &quot;#,##0">
                  <c:v>22119</c:v>
                </c:pt>
                <c:pt idx="223" formatCode="#,##0;&quot;△ &quot;#,##0">
                  <c:v>22164</c:v>
                </c:pt>
                <c:pt idx="224" formatCode="#,##0;&quot;△ &quot;#,##0">
                  <c:v>22179</c:v>
                </c:pt>
                <c:pt idx="225" formatCode="#,##0;&quot;△ &quot;#,##0">
                  <c:v>22213</c:v>
                </c:pt>
                <c:pt idx="226" formatCode="#,##0;&quot;△ &quot;#,##0">
                  <c:v>22260</c:v>
                </c:pt>
                <c:pt idx="227" formatCode="#,##0;&quot;△ &quot;#,##0">
                  <c:v>22280</c:v>
                </c:pt>
                <c:pt idx="228" formatCode="#,##0;&quot;△ &quot;#,##0">
                  <c:v>22284</c:v>
                </c:pt>
                <c:pt idx="229" formatCode="#,##0;&quot;△ &quot;#,##0">
                  <c:v>22299</c:v>
                </c:pt>
                <c:pt idx="230" formatCode="#,##0;&quot;△ &quot;#,##0">
                  <c:v>22324</c:v>
                </c:pt>
                <c:pt idx="231" formatCode="#,##0;&quot;△ &quot;#,##0">
                  <c:v>22304</c:v>
                </c:pt>
                <c:pt idx="232" formatCode="#,##0;&quot;△ &quot;#,##0">
                  <c:v>22294</c:v>
                </c:pt>
                <c:pt idx="233" formatCode="#,##0;&quot;△ &quot;#,##0">
                  <c:v>22277</c:v>
                </c:pt>
                <c:pt idx="234" formatCode="#,##0;&quot;△ &quot;#,##0">
                  <c:v>22324</c:v>
                </c:pt>
                <c:pt idx="235" formatCode="#,##0;&quot;△ &quot;#,##0">
                  <c:v>22395</c:v>
                </c:pt>
                <c:pt idx="236" formatCode="#,##0;&quot;△ &quot;#,##0">
                  <c:v>22403</c:v>
                </c:pt>
                <c:pt idx="237" formatCode="#,##0;&quot;△ &quot;#,##0">
                  <c:v>22434</c:v>
                </c:pt>
                <c:pt idx="238" formatCode="#,##0;&quot;△ &quot;#,##0">
                  <c:v>22425</c:v>
                </c:pt>
                <c:pt idx="239" formatCode="#,##0;&quot;△ &quot;#,##0">
                  <c:v>22432</c:v>
                </c:pt>
                <c:pt idx="240" formatCode="#,##0;&quot;△ &quot;#,##0">
                  <c:v>22301</c:v>
                </c:pt>
                <c:pt idx="241" formatCode="#,##0;&quot;△ &quot;#,##0">
                  <c:v>22308</c:v>
                </c:pt>
                <c:pt idx="242" formatCode="#,##0;&quot;△ &quot;#,##0">
                  <c:v>22325</c:v>
                </c:pt>
                <c:pt idx="243" formatCode="#,##0;&quot;△ &quot;#,##0">
                  <c:v>22341</c:v>
                </c:pt>
                <c:pt idx="244" formatCode="#,##0;&quot;△ &quot;#,##0">
                  <c:v>22327</c:v>
                </c:pt>
                <c:pt idx="245" formatCode="#,##0;&quot;△ &quot;#,##0">
                  <c:v>22300</c:v>
                </c:pt>
                <c:pt idx="246" formatCode="#,##0;&quot;△ &quot;#,##0">
                  <c:v>22329</c:v>
                </c:pt>
                <c:pt idx="247" formatCode="#,##0;&quot;△ &quot;#,##0">
                  <c:v>22448</c:v>
                </c:pt>
                <c:pt idx="248" formatCode="#,##0;&quot;△ &quot;#,##0">
                  <c:v>22466</c:v>
                </c:pt>
                <c:pt idx="249" formatCode="#,##0;&quot;△ &quot;#,##0">
                  <c:v>22463</c:v>
                </c:pt>
                <c:pt idx="250" formatCode="#,##0;&quot;△ &quot;#,##0">
                  <c:v>22485</c:v>
                </c:pt>
                <c:pt idx="251" formatCode="#,##0;&quot;△ &quot;#,##0">
                  <c:v>22475</c:v>
                </c:pt>
                <c:pt idx="252" formatCode="#,##0;&quot;△ &quot;#,##0">
                  <c:v>22514</c:v>
                </c:pt>
                <c:pt idx="253" formatCode="#,##0;&quot;△ &quot;#,##0">
                  <c:v>22535</c:v>
                </c:pt>
                <c:pt idx="254" formatCode="#,##0;&quot;△ &quot;#,##0">
                  <c:v>22565</c:v>
                </c:pt>
                <c:pt idx="255" formatCode="#,##0;&quot;△ &quot;#,##0">
                  <c:v>22586</c:v>
                </c:pt>
                <c:pt idx="256" formatCode="#,##0;&quot;△ &quot;#,##0">
                  <c:v>22618</c:v>
                </c:pt>
                <c:pt idx="257" formatCode="#,##0;&quot;△ &quot;#,##0">
                  <c:v>22609</c:v>
                </c:pt>
                <c:pt idx="258" formatCode="#,##0;&quot;△ &quot;#,##0">
                  <c:v>22673</c:v>
                </c:pt>
                <c:pt idx="259" formatCode="#,##0;&quot;△ &quot;#,##0">
                  <c:v>22828</c:v>
                </c:pt>
                <c:pt idx="260" formatCode="#,##0;&quot;△ &quot;#,##0">
                  <c:v>22844</c:v>
                </c:pt>
                <c:pt idx="261" formatCode="#,##0;&quot;△ &quot;#,##0">
                  <c:v>22849</c:v>
                </c:pt>
                <c:pt idx="262" formatCode="#,##0;&quot;△ &quot;#,##0">
                  <c:v>22881</c:v>
                </c:pt>
                <c:pt idx="263" formatCode="#,##0;&quot;△ &quot;#,##0">
                  <c:v>22895</c:v>
                </c:pt>
                <c:pt idx="264" formatCode="#,##0;&quot;△ &quot;#,##0">
                  <c:v>22878</c:v>
                </c:pt>
                <c:pt idx="265" formatCode="#,##0;&quot;△ &quot;#,##0">
                  <c:v>22874</c:v>
                </c:pt>
                <c:pt idx="266" formatCode="#,##0;&quot;△ &quot;#,##0">
                  <c:v>22901</c:v>
                </c:pt>
                <c:pt idx="267" formatCode="#,##0;&quot;△ &quot;#,##0">
                  <c:v>22921</c:v>
                </c:pt>
                <c:pt idx="268" formatCode="#,##0;&quot;△ &quot;#,##0">
                  <c:v>22912</c:v>
                </c:pt>
                <c:pt idx="269" formatCode="#,##0;&quot;△ &quot;#,##0">
                  <c:v>22898</c:v>
                </c:pt>
                <c:pt idx="270" formatCode="#,##0;&quot;△ &quot;#,##0">
                  <c:v>22962</c:v>
                </c:pt>
                <c:pt idx="271" formatCode="#,##0;&quot;△ &quot;#,##0">
                  <c:v>23081</c:v>
                </c:pt>
                <c:pt idx="272" formatCode="#,##0;&quot;△ &quot;#,##0">
                  <c:v>23102</c:v>
                </c:pt>
                <c:pt idx="273" formatCode="#,##0;&quot;△ &quot;#,##0">
                  <c:v>23133</c:v>
                </c:pt>
                <c:pt idx="274" formatCode="#,##0;&quot;△ &quot;#,##0">
                  <c:v>23162</c:v>
                </c:pt>
                <c:pt idx="275" formatCode="#,##0;&quot;△ &quot;#,##0">
                  <c:v>23188</c:v>
                </c:pt>
                <c:pt idx="276" formatCode="#,##0;&quot;△ &quot;#,##0">
                  <c:v>23202</c:v>
                </c:pt>
                <c:pt idx="277" formatCode="#,##0;&quot;△ &quot;#,##0">
                  <c:v>23164</c:v>
                </c:pt>
                <c:pt idx="278" formatCode="#,##0;&quot;△ &quot;#,##0">
                  <c:v>23209</c:v>
                </c:pt>
                <c:pt idx="279">
                  <c:v>23240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08640"/>
        <c:axId val="125803544"/>
      </c:lineChart>
      <c:dateAx>
        <c:axId val="3462444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09424"/>
        <c:crosses val="autoZero"/>
        <c:auto val="1"/>
        <c:lblOffset val="100"/>
        <c:baseTimeUnit val="months"/>
      </c:dateAx>
      <c:valAx>
        <c:axId val="12580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244464"/>
        <c:crosses val="autoZero"/>
        <c:crossBetween val="between"/>
      </c:valAx>
      <c:valAx>
        <c:axId val="12580354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808640"/>
        <c:crosses val="max"/>
        <c:crossBetween val="between"/>
      </c:valAx>
      <c:dateAx>
        <c:axId val="125808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5803544"/>
        <c:crosses val="autoZero"/>
        <c:auto val="1"/>
        <c:lblOffset val="100"/>
        <c:baseTimeUnit val="month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4</xdr:row>
      <xdr:rowOff>142875</xdr:rowOff>
    </xdr:from>
    <xdr:to>
      <xdr:col>19</xdr:col>
      <xdr:colOff>590550</xdr:colOff>
      <xdr:row>32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38</xdr:row>
      <xdr:rowOff>95250</xdr:rowOff>
    </xdr:from>
    <xdr:to>
      <xdr:col>9</xdr:col>
      <xdr:colOff>19050</xdr:colOff>
      <xdr:row>38</xdr:row>
      <xdr:rowOff>95250</xdr:rowOff>
    </xdr:to>
    <xdr:cxnSp macro="">
      <xdr:nvCxnSpPr>
        <xdr:cNvPr id="4" name="直線コネクタ 3"/>
        <xdr:cNvCxnSpPr/>
      </xdr:nvCxnSpPr>
      <xdr:spPr>
        <a:xfrm>
          <a:off x="3810000" y="6781800"/>
          <a:ext cx="676275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37</xdr:row>
      <xdr:rowOff>161925</xdr:rowOff>
    </xdr:from>
    <xdr:to>
      <xdr:col>8</xdr:col>
      <xdr:colOff>457200</xdr:colOff>
      <xdr:row>39</xdr:row>
      <xdr:rowOff>19050</xdr:rowOff>
    </xdr:to>
    <xdr:sp macro="" textlink="">
      <xdr:nvSpPr>
        <xdr:cNvPr id="5" name="正方形/長方形 4"/>
        <xdr:cNvSpPr/>
      </xdr:nvSpPr>
      <xdr:spPr>
        <a:xfrm>
          <a:off x="4029075" y="6677025"/>
          <a:ext cx="209550" cy="200025"/>
        </a:xfrm>
        <a:prstGeom prst="rect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0.91055</cdr:x>
      <cdr:y>0.03206</cdr:y>
    </cdr:from>
    <cdr:to>
      <cdr:x>0.99312</cdr:x>
      <cdr:y>0.08216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7562851" y="152400"/>
          <a:ext cx="685800" cy="23812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世帯数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0.00612</cdr:x>
      <cdr:y>0.02806</cdr:y>
    </cdr:from>
    <cdr:to>
      <cdr:x>0.10436</cdr:x>
      <cdr:y>0.08617</cdr:y>
    </cdr:to>
    <cdr:sp macro="" textlink="">
      <cdr:nvSpPr>
        <cdr:cNvPr id="3" name="角丸四角形 2"/>
        <cdr:cNvSpPr/>
      </cdr:nvSpPr>
      <cdr:spPr>
        <a:xfrm xmlns:a="http://schemas.openxmlformats.org/drawingml/2006/main">
          <a:off x="50800" y="133350"/>
          <a:ext cx="815976" cy="27622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>
              <a:solidFill>
                <a:sysClr val="windowText" lastClr="000000"/>
              </a:solidFill>
            </a:rPr>
            <a:t>人口</a:t>
          </a:r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人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0.79472</cdr:x>
      <cdr:y>0.04075</cdr:y>
    </cdr:from>
    <cdr:to>
      <cdr:x>0.93922</cdr:x>
      <cdr:y>0.09085</cdr:y>
    </cdr:to>
    <cdr:sp macro="" textlink="">
      <cdr:nvSpPr>
        <cdr:cNvPr id="4" name="角丸四角形 3"/>
        <cdr:cNvSpPr/>
      </cdr:nvSpPr>
      <cdr:spPr>
        <a:xfrm xmlns:a="http://schemas.openxmlformats.org/drawingml/2006/main">
          <a:off x="6600826" y="193675"/>
          <a:ext cx="1200150" cy="238125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>
              <a:solidFill>
                <a:sysClr val="windowText" lastClr="000000"/>
              </a:solidFill>
            </a:rPr>
            <a:t>(</a:t>
          </a:r>
          <a:r>
            <a:rPr lang="ja-JP" altLang="en-US">
              <a:solidFill>
                <a:sysClr val="windowText" lastClr="000000"/>
              </a:solidFill>
            </a:rPr>
            <a:t>各月</a:t>
          </a:r>
          <a:r>
            <a:rPr lang="en-US" altLang="ja-JP">
              <a:solidFill>
                <a:sysClr val="windowText" lastClr="000000"/>
              </a:solidFill>
            </a:rPr>
            <a:t>1</a:t>
          </a:r>
          <a:r>
            <a:rPr lang="ja-JP" altLang="en-US">
              <a:solidFill>
                <a:sysClr val="windowText" lastClr="000000"/>
              </a:solidFill>
            </a:rPr>
            <a:t>日現在</a:t>
          </a:r>
          <a:r>
            <a:rPr lang="en-US" altLang="ja-JP">
              <a:solidFill>
                <a:sysClr val="windowText" lastClr="000000"/>
              </a:solidFill>
            </a:rPr>
            <a:t>)</a:t>
          </a:r>
          <a:endParaRPr lang="ja-JP">
            <a:solidFill>
              <a:sysClr val="windowText" lastClr="0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8"/>
  <sheetViews>
    <sheetView tabSelected="1" topLeftCell="A258" workbookViewId="0">
      <selection activeCell="B284" sqref="B284"/>
    </sheetView>
  </sheetViews>
  <sheetFormatPr defaultRowHeight="13.5"/>
  <cols>
    <col min="3" max="3" width="11.625" bestFit="1" customWidth="1"/>
    <col min="4" max="4" width="9" style="2"/>
    <col min="5" max="5" width="9.25" style="2" bestFit="1" customWidth="1"/>
    <col min="6" max="6" width="9.75" style="2" customWidth="1"/>
    <col min="7" max="7" width="10.25" style="2" bestFit="1" customWidth="1"/>
  </cols>
  <sheetData>
    <row r="1" spans="1:8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8">
      <c r="A2">
        <v>1</v>
      </c>
      <c r="B2" t="s">
        <v>21</v>
      </c>
      <c r="C2" s="1">
        <v>34973</v>
      </c>
      <c r="D2" s="2">
        <v>17345</v>
      </c>
      <c r="E2" s="2">
        <f t="shared" ref="E2:E33" si="0">F2+G2</f>
        <v>52807</v>
      </c>
      <c r="F2" s="2">
        <v>26024</v>
      </c>
      <c r="G2" s="2">
        <v>26783</v>
      </c>
    </row>
    <row r="3" spans="1:8">
      <c r="A3">
        <v>2</v>
      </c>
      <c r="B3" t="s">
        <v>21</v>
      </c>
      <c r="C3" s="1">
        <v>35004</v>
      </c>
      <c r="D3" s="2">
        <v>17351</v>
      </c>
      <c r="E3" s="2">
        <f t="shared" si="0"/>
        <v>52813</v>
      </c>
      <c r="F3" s="2">
        <v>26018</v>
      </c>
      <c r="G3" s="2">
        <v>26795</v>
      </c>
    </row>
    <row r="4" spans="1:8">
      <c r="A4">
        <v>3</v>
      </c>
      <c r="B4" t="s">
        <v>21</v>
      </c>
      <c r="C4" s="1">
        <v>35034</v>
      </c>
      <c r="D4" s="2">
        <v>17372</v>
      </c>
      <c r="E4" s="2">
        <f t="shared" si="0"/>
        <v>52848</v>
      </c>
      <c r="F4" s="2">
        <v>26045</v>
      </c>
      <c r="G4" s="2">
        <v>26803</v>
      </c>
    </row>
    <row r="5" spans="1:8">
      <c r="A5">
        <v>4</v>
      </c>
      <c r="B5" t="s">
        <v>18</v>
      </c>
      <c r="C5" s="1">
        <v>35065</v>
      </c>
      <c r="D5" s="2">
        <v>17386</v>
      </c>
      <c r="E5" s="2">
        <f t="shared" si="0"/>
        <v>52881</v>
      </c>
      <c r="F5" s="2">
        <v>26058</v>
      </c>
      <c r="G5" s="2">
        <v>26823</v>
      </c>
    </row>
    <row r="6" spans="1:8">
      <c r="A6">
        <v>5</v>
      </c>
      <c r="B6" t="s">
        <v>18</v>
      </c>
      <c r="C6" s="1">
        <v>35096</v>
      </c>
      <c r="D6" s="2">
        <v>17410</v>
      </c>
      <c r="E6" s="2">
        <f t="shared" si="0"/>
        <v>52910</v>
      </c>
      <c r="F6" s="2">
        <v>26063</v>
      </c>
      <c r="G6" s="2">
        <v>26847</v>
      </c>
    </row>
    <row r="7" spans="1:8">
      <c r="A7">
        <v>6</v>
      </c>
      <c r="B7" t="s">
        <v>18</v>
      </c>
      <c r="C7" s="1">
        <v>35125</v>
      </c>
      <c r="D7" s="2">
        <v>17392</v>
      </c>
      <c r="E7" s="2">
        <f t="shared" si="0"/>
        <v>52862</v>
      </c>
      <c r="F7" s="2">
        <v>26047</v>
      </c>
      <c r="G7" s="2">
        <v>26815</v>
      </c>
    </row>
    <row r="8" spans="1:8">
      <c r="A8">
        <v>7</v>
      </c>
      <c r="B8" t="s">
        <v>18</v>
      </c>
      <c r="C8" s="1">
        <v>35156</v>
      </c>
      <c r="D8" s="2">
        <v>17361</v>
      </c>
      <c r="E8" s="2">
        <f t="shared" si="0"/>
        <v>52702</v>
      </c>
      <c r="F8" s="2">
        <v>25968</v>
      </c>
      <c r="G8" s="2">
        <v>26734</v>
      </c>
    </row>
    <row r="9" spans="1:8">
      <c r="A9">
        <v>8</v>
      </c>
      <c r="B9" t="s">
        <v>18</v>
      </c>
      <c r="C9" s="1">
        <v>35186</v>
      </c>
      <c r="D9" s="2">
        <v>17531</v>
      </c>
      <c r="E9" s="2">
        <f t="shared" si="0"/>
        <v>52869</v>
      </c>
      <c r="F9" s="2">
        <v>26050</v>
      </c>
      <c r="G9" s="2">
        <v>26819</v>
      </c>
    </row>
    <row r="10" spans="1:8">
      <c r="A10">
        <v>9</v>
      </c>
      <c r="B10" t="s">
        <v>18</v>
      </c>
      <c r="C10" s="1">
        <v>35217</v>
      </c>
      <c r="D10" s="2">
        <v>17550</v>
      </c>
      <c r="E10" s="2">
        <f t="shared" si="0"/>
        <v>52858</v>
      </c>
      <c r="F10" s="2">
        <v>26043</v>
      </c>
      <c r="G10" s="2">
        <v>26815</v>
      </c>
    </row>
    <row r="11" spans="1:8">
      <c r="A11">
        <v>10</v>
      </c>
      <c r="B11" t="s">
        <v>18</v>
      </c>
      <c r="C11" s="1">
        <v>35247</v>
      </c>
      <c r="D11" s="2">
        <v>17679</v>
      </c>
      <c r="E11" s="2">
        <f t="shared" si="0"/>
        <v>52960</v>
      </c>
      <c r="F11" s="2">
        <v>26058</v>
      </c>
      <c r="G11" s="2">
        <v>26902</v>
      </c>
    </row>
    <row r="12" spans="1:8">
      <c r="A12">
        <v>11</v>
      </c>
      <c r="B12" t="s">
        <v>18</v>
      </c>
      <c r="C12" s="1">
        <v>35278</v>
      </c>
      <c r="D12" s="2">
        <v>17767</v>
      </c>
      <c r="E12" s="2">
        <f t="shared" si="0"/>
        <v>53104</v>
      </c>
      <c r="F12" s="2">
        <v>26113</v>
      </c>
      <c r="G12" s="2">
        <v>26991</v>
      </c>
    </row>
    <row r="13" spans="1:8">
      <c r="A13">
        <v>12</v>
      </c>
      <c r="B13" t="s">
        <v>18</v>
      </c>
      <c r="C13" s="1">
        <v>35309</v>
      </c>
      <c r="D13" s="2">
        <v>17802</v>
      </c>
      <c r="E13" s="2">
        <f t="shared" si="0"/>
        <v>53190</v>
      </c>
      <c r="F13" s="2">
        <v>26150</v>
      </c>
      <c r="G13" s="2">
        <v>27040</v>
      </c>
    </row>
    <row r="14" spans="1:8">
      <c r="A14">
        <v>13</v>
      </c>
      <c r="B14" t="s">
        <v>18</v>
      </c>
      <c r="C14" s="1">
        <v>35339</v>
      </c>
      <c r="D14" s="2">
        <v>17830</v>
      </c>
      <c r="E14" s="2">
        <f t="shared" si="0"/>
        <v>53246</v>
      </c>
      <c r="F14" s="2">
        <v>26189</v>
      </c>
      <c r="G14" s="2">
        <v>27057</v>
      </c>
    </row>
    <row r="15" spans="1:8">
      <c r="A15">
        <v>14</v>
      </c>
      <c r="B15" t="s">
        <v>18</v>
      </c>
      <c r="C15" s="1">
        <v>35370</v>
      </c>
      <c r="D15" s="2">
        <v>17825</v>
      </c>
      <c r="E15" s="2">
        <f t="shared" si="0"/>
        <v>53197</v>
      </c>
      <c r="F15" s="2">
        <v>26173</v>
      </c>
      <c r="G15" s="2">
        <v>27024</v>
      </c>
    </row>
    <row r="16" spans="1:8">
      <c r="A16">
        <v>15</v>
      </c>
      <c r="B16" t="s">
        <v>18</v>
      </c>
      <c r="C16" s="1">
        <v>35400</v>
      </c>
      <c r="D16" s="2">
        <v>17813</v>
      </c>
      <c r="E16" s="2">
        <f t="shared" si="0"/>
        <v>53176</v>
      </c>
      <c r="F16" s="2">
        <v>26155</v>
      </c>
      <c r="G16" s="2">
        <v>27021</v>
      </c>
    </row>
    <row r="17" spans="1:7">
      <c r="A17">
        <v>16</v>
      </c>
      <c r="B17" t="s">
        <v>19</v>
      </c>
      <c r="C17" s="1">
        <v>35431</v>
      </c>
      <c r="D17" s="2">
        <v>17857</v>
      </c>
      <c r="E17" s="2">
        <f t="shared" si="0"/>
        <v>53189</v>
      </c>
      <c r="F17" s="2">
        <v>26167</v>
      </c>
      <c r="G17" s="2">
        <v>27022</v>
      </c>
    </row>
    <row r="18" spans="1:7">
      <c r="A18">
        <v>17</v>
      </c>
      <c r="B18" t="s">
        <v>19</v>
      </c>
      <c r="C18" s="1">
        <v>35462</v>
      </c>
      <c r="D18" s="2">
        <v>17852</v>
      </c>
      <c r="E18" s="2">
        <f t="shared" si="0"/>
        <v>53179</v>
      </c>
      <c r="F18" s="2">
        <v>26143</v>
      </c>
      <c r="G18" s="2">
        <v>27036</v>
      </c>
    </row>
    <row r="19" spans="1:7">
      <c r="A19">
        <v>18</v>
      </c>
      <c r="B19" t="s">
        <v>19</v>
      </c>
      <c r="C19" s="1">
        <v>35490</v>
      </c>
      <c r="D19" s="2">
        <v>17842</v>
      </c>
      <c r="E19" s="2">
        <f t="shared" si="0"/>
        <v>53134</v>
      </c>
      <c r="F19" s="2">
        <v>26144</v>
      </c>
      <c r="G19" s="2">
        <v>26990</v>
      </c>
    </row>
    <row r="20" spans="1:7">
      <c r="A20">
        <v>19</v>
      </c>
      <c r="B20" t="s">
        <v>19</v>
      </c>
      <c r="C20" s="1">
        <v>35521</v>
      </c>
      <c r="D20" s="2">
        <v>17819</v>
      </c>
      <c r="E20" s="2">
        <f t="shared" si="0"/>
        <v>53017</v>
      </c>
      <c r="F20" s="2">
        <v>26078</v>
      </c>
      <c r="G20" s="2">
        <v>26939</v>
      </c>
    </row>
    <row r="21" spans="1:7">
      <c r="A21">
        <v>20</v>
      </c>
      <c r="B21" t="s">
        <v>19</v>
      </c>
      <c r="C21" s="1">
        <v>35551</v>
      </c>
      <c r="D21" s="2">
        <v>17947</v>
      </c>
      <c r="E21" s="2">
        <f t="shared" si="0"/>
        <v>53148</v>
      </c>
      <c r="F21" s="2">
        <v>26151</v>
      </c>
      <c r="G21" s="2">
        <v>26997</v>
      </c>
    </row>
    <row r="22" spans="1:7">
      <c r="A22">
        <v>21</v>
      </c>
      <c r="B22" t="s">
        <v>19</v>
      </c>
      <c r="C22" s="1">
        <v>35582</v>
      </c>
      <c r="D22" s="2">
        <v>17967</v>
      </c>
      <c r="E22" s="2">
        <f t="shared" si="0"/>
        <v>53220</v>
      </c>
      <c r="F22" s="2">
        <v>26171</v>
      </c>
      <c r="G22" s="2">
        <v>27049</v>
      </c>
    </row>
    <row r="23" spans="1:7">
      <c r="A23">
        <v>22</v>
      </c>
      <c r="B23" t="s">
        <v>19</v>
      </c>
      <c r="C23" s="1">
        <v>35612</v>
      </c>
      <c r="D23" s="2">
        <v>17980</v>
      </c>
      <c r="E23" s="2">
        <f t="shared" si="0"/>
        <v>53241</v>
      </c>
      <c r="F23" s="2">
        <v>26186</v>
      </c>
      <c r="G23" s="2">
        <v>27055</v>
      </c>
    </row>
    <row r="24" spans="1:7">
      <c r="A24">
        <v>23</v>
      </c>
      <c r="B24" t="s">
        <v>19</v>
      </c>
      <c r="C24" s="1">
        <v>35643</v>
      </c>
      <c r="D24" s="2">
        <v>17998</v>
      </c>
      <c r="E24" s="2">
        <f t="shared" si="0"/>
        <v>53293</v>
      </c>
      <c r="F24" s="2">
        <v>26199</v>
      </c>
      <c r="G24" s="2">
        <v>27094</v>
      </c>
    </row>
    <row r="25" spans="1:7">
      <c r="A25">
        <v>24</v>
      </c>
      <c r="B25" t="s">
        <v>19</v>
      </c>
      <c r="C25" s="1">
        <v>35674</v>
      </c>
      <c r="D25" s="2">
        <v>18040</v>
      </c>
      <c r="E25" s="2">
        <f t="shared" si="0"/>
        <v>53384</v>
      </c>
      <c r="F25" s="2">
        <v>26240</v>
      </c>
      <c r="G25" s="2">
        <v>27144</v>
      </c>
    </row>
    <row r="26" spans="1:7">
      <c r="A26">
        <v>25</v>
      </c>
      <c r="B26" t="s">
        <v>19</v>
      </c>
      <c r="C26" s="1">
        <v>35704</v>
      </c>
      <c r="D26" s="2">
        <v>18079</v>
      </c>
      <c r="E26" s="2">
        <f t="shared" si="0"/>
        <v>53464</v>
      </c>
      <c r="F26" s="2">
        <v>26263</v>
      </c>
      <c r="G26" s="2">
        <v>27201</v>
      </c>
    </row>
    <row r="27" spans="1:7">
      <c r="A27">
        <v>26</v>
      </c>
      <c r="B27" t="s">
        <v>19</v>
      </c>
      <c r="C27" s="1">
        <v>35735</v>
      </c>
      <c r="D27" s="2">
        <v>18150</v>
      </c>
      <c r="E27" s="2">
        <f t="shared" si="0"/>
        <v>53514</v>
      </c>
      <c r="F27" s="2">
        <v>26304</v>
      </c>
      <c r="G27" s="2">
        <v>27210</v>
      </c>
    </row>
    <row r="28" spans="1:7">
      <c r="A28">
        <v>27</v>
      </c>
      <c r="B28" t="s">
        <v>19</v>
      </c>
      <c r="C28" s="1">
        <v>35765</v>
      </c>
      <c r="D28" s="2">
        <v>18177</v>
      </c>
      <c r="E28" s="2">
        <f t="shared" si="0"/>
        <v>53523</v>
      </c>
      <c r="F28" s="2">
        <v>26313</v>
      </c>
      <c r="G28" s="2">
        <v>27210</v>
      </c>
    </row>
    <row r="29" spans="1:7">
      <c r="A29">
        <v>28</v>
      </c>
      <c r="B29" t="s">
        <v>20</v>
      </c>
      <c r="C29" s="1">
        <v>35796</v>
      </c>
      <c r="D29" s="2">
        <v>18200</v>
      </c>
      <c r="E29" s="2">
        <f t="shared" si="0"/>
        <v>53530</v>
      </c>
      <c r="F29" s="2">
        <v>26320</v>
      </c>
      <c r="G29" s="2">
        <v>27210</v>
      </c>
    </row>
    <row r="30" spans="1:7">
      <c r="A30">
        <v>29</v>
      </c>
      <c r="B30" t="s">
        <v>20</v>
      </c>
      <c r="C30" s="1">
        <v>35827</v>
      </c>
      <c r="D30" s="2">
        <v>18237</v>
      </c>
      <c r="E30" s="2">
        <f t="shared" si="0"/>
        <v>53565</v>
      </c>
      <c r="F30" s="2">
        <v>26328</v>
      </c>
      <c r="G30" s="2">
        <v>27237</v>
      </c>
    </row>
    <row r="31" spans="1:7">
      <c r="A31">
        <v>30</v>
      </c>
      <c r="B31" t="s">
        <v>20</v>
      </c>
      <c r="C31" s="1">
        <v>35855</v>
      </c>
      <c r="D31" s="2">
        <v>18244</v>
      </c>
      <c r="E31" s="2">
        <f t="shared" si="0"/>
        <v>53556</v>
      </c>
      <c r="F31" s="2">
        <v>26327</v>
      </c>
      <c r="G31" s="2">
        <v>27229</v>
      </c>
    </row>
    <row r="32" spans="1:7">
      <c r="A32">
        <v>31</v>
      </c>
      <c r="B32" t="s">
        <v>20</v>
      </c>
      <c r="C32" s="1">
        <v>35886</v>
      </c>
      <c r="D32" s="2">
        <v>18276</v>
      </c>
      <c r="E32" s="2">
        <f t="shared" si="0"/>
        <v>53515</v>
      </c>
      <c r="F32" s="2">
        <v>26314</v>
      </c>
      <c r="G32" s="2">
        <v>27201</v>
      </c>
    </row>
    <row r="33" spans="1:7">
      <c r="A33">
        <v>32</v>
      </c>
      <c r="B33" t="s">
        <v>20</v>
      </c>
      <c r="C33" s="1">
        <v>35916</v>
      </c>
      <c r="D33" s="2">
        <v>18389</v>
      </c>
      <c r="E33" s="2">
        <f t="shared" si="0"/>
        <v>53533</v>
      </c>
      <c r="F33" s="2">
        <v>26354</v>
      </c>
      <c r="G33" s="2">
        <v>27179</v>
      </c>
    </row>
    <row r="34" spans="1:7">
      <c r="A34">
        <v>33</v>
      </c>
      <c r="B34" t="s">
        <v>20</v>
      </c>
      <c r="C34" s="1">
        <v>35947</v>
      </c>
      <c r="D34" s="2">
        <v>18444</v>
      </c>
      <c r="E34" s="2">
        <f t="shared" ref="E34:E65" si="1">F34+G34</f>
        <v>53640</v>
      </c>
      <c r="F34" s="2">
        <v>26413</v>
      </c>
      <c r="G34" s="2">
        <v>27227</v>
      </c>
    </row>
    <row r="35" spans="1:7">
      <c r="A35">
        <v>34</v>
      </c>
      <c r="B35" t="s">
        <v>20</v>
      </c>
      <c r="C35" s="1">
        <v>35977</v>
      </c>
      <c r="D35" s="2">
        <v>18491</v>
      </c>
      <c r="E35" s="2">
        <f t="shared" si="1"/>
        <v>53726</v>
      </c>
      <c r="F35" s="2">
        <v>26473</v>
      </c>
      <c r="G35" s="2">
        <v>27253</v>
      </c>
    </row>
    <row r="36" spans="1:7">
      <c r="A36">
        <v>35</v>
      </c>
      <c r="B36" t="s">
        <v>20</v>
      </c>
      <c r="C36" s="1">
        <v>36008</v>
      </c>
      <c r="D36" s="2">
        <v>18515</v>
      </c>
      <c r="E36" s="2">
        <f t="shared" si="1"/>
        <v>53779</v>
      </c>
      <c r="F36" s="2">
        <v>26485</v>
      </c>
      <c r="G36" s="2">
        <v>27294</v>
      </c>
    </row>
    <row r="37" spans="1:7">
      <c r="A37">
        <v>36</v>
      </c>
      <c r="B37" t="s">
        <v>20</v>
      </c>
      <c r="C37" s="1">
        <v>36039</v>
      </c>
      <c r="D37" s="2">
        <v>18507</v>
      </c>
      <c r="E37" s="2">
        <f t="shared" si="1"/>
        <v>53770</v>
      </c>
      <c r="F37" s="2">
        <v>26470</v>
      </c>
      <c r="G37" s="2">
        <v>27300</v>
      </c>
    </row>
    <row r="38" spans="1:7">
      <c r="A38">
        <v>37</v>
      </c>
      <c r="B38" t="s">
        <v>20</v>
      </c>
      <c r="C38" s="1">
        <v>36069</v>
      </c>
      <c r="D38" s="2">
        <v>18550</v>
      </c>
      <c r="E38" s="2">
        <f t="shared" si="1"/>
        <v>53817</v>
      </c>
      <c r="F38" s="2">
        <v>26501</v>
      </c>
      <c r="G38" s="2">
        <v>27316</v>
      </c>
    </row>
    <row r="39" spans="1:7">
      <c r="A39">
        <v>38</v>
      </c>
      <c r="B39" t="s">
        <v>20</v>
      </c>
      <c r="C39" s="1">
        <v>36100</v>
      </c>
      <c r="D39" s="2">
        <v>18584</v>
      </c>
      <c r="E39" s="2">
        <f t="shared" si="1"/>
        <v>53878</v>
      </c>
      <c r="F39" s="2">
        <v>26534</v>
      </c>
      <c r="G39" s="2">
        <v>27344</v>
      </c>
    </row>
    <row r="40" spans="1:7">
      <c r="A40">
        <v>39</v>
      </c>
      <c r="B40" t="s">
        <v>20</v>
      </c>
      <c r="C40" s="1">
        <v>36130</v>
      </c>
      <c r="D40" s="2">
        <v>18619</v>
      </c>
      <c r="E40" s="2">
        <f t="shared" si="1"/>
        <v>53945</v>
      </c>
      <c r="F40" s="2">
        <v>26566</v>
      </c>
      <c r="G40" s="2">
        <v>27379</v>
      </c>
    </row>
    <row r="41" spans="1:7">
      <c r="A41">
        <v>40</v>
      </c>
      <c r="B41" t="s">
        <v>22</v>
      </c>
      <c r="C41" s="1">
        <v>36161</v>
      </c>
      <c r="D41" s="2">
        <v>18656</v>
      </c>
      <c r="E41" s="2">
        <f t="shared" si="1"/>
        <v>53983</v>
      </c>
      <c r="F41" s="2">
        <v>26602</v>
      </c>
      <c r="G41" s="2">
        <v>27381</v>
      </c>
    </row>
    <row r="42" spans="1:7">
      <c r="A42">
        <v>41</v>
      </c>
      <c r="B42" t="s">
        <v>22</v>
      </c>
      <c r="C42" s="1">
        <v>36192</v>
      </c>
      <c r="D42" s="2">
        <v>18720</v>
      </c>
      <c r="E42" s="2">
        <f t="shared" si="1"/>
        <v>54078</v>
      </c>
      <c r="F42" s="2">
        <v>26667</v>
      </c>
      <c r="G42" s="2">
        <v>27411</v>
      </c>
    </row>
    <row r="43" spans="1:7">
      <c r="A43">
        <v>42</v>
      </c>
      <c r="B43" t="s">
        <v>22</v>
      </c>
      <c r="C43" s="1">
        <v>36220</v>
      </c>
      <c r="D43" s="2">
        <v>18734</v>
      </c>
      <c r="E43" s="2">
        <f t="shared" si="1"/>
        <v>54085</v>
      </c>
      <c r="F43" s="2">
        <v>26664</v>
      </c>
      <c r="G43" s="2">
        <v>27421</v>
      </c>
    </row>
    <row r="44" spans="1:7">
      <c r="A44">
        <v>43</v>
      </c>
      <c r="B44" t="s">
        <v>22</v>
      </c>
      <c r="C44" s="1">
        <v>36251</v>
      </c>
      <c r="D44" s="2">
        <v>18814</v>
      </c>
      <c r="E44" s="2">
        <f t="shared" si="1"/>
        <v>54076</v>
      </c>
      <c r="F44" s="2">
        <v>26692</v>
      </c>
      <c r="G44" s="2">
        <v>27384</v>
      </c>
    </row>
    <row r="45" spans="1:7">
      <c r="A45">
        <v>44</v>
      </c>
      <c r="B45" t="s">
        <v>22</v>
      </c>
      <c r="C45" s="1">
        <v>36281</v>
      </c>
      <c r="D45" s="2">
        <v>18962</v>
      </c>
      <c r="E45" s="2">
        <f t="shared" si="1"/>
        <v>54195</v>
      </c>
      <c r="F45" s="2">
        <v>26765</v>
      </c>
      <c r="G45" s="2">
        <v>27430</v>
      </c>
    </row>
    <row r="46" spans="1:7">
      <c r="A46">
        <v>45</v>
      </c>
      <c r="B46" t="s">
        <v>22</v>
      </c>
      <c r="C46" s="1">
        <v>36312</v>
      </c>
      <c r="D46" s="2">
        <v>19032</v>
      </c>
      <c r="E46" s="2">
        <f t="shared" si="1"/>
        <v>54254</v>
      </c>
      <c r="F46" s="2">
        <v>26806</v>
      </c>
      <c r="G46" s="2">
        <v>27448</v>
      </c>
    </row>
    <row r="47" spans="1:7">
      <c r="A47">
        <v>46</v>
      </c>
      <c r="B47" t="s">
        <v>22</v>
      </c>
      <c r="C47" s="1">
        <v>36342</v>
      </c>
      <c r="D47" s="2">
        <v>19088</v>
      </c>
      <c r="E47" s="2">
        <f t="shared" si="1"/>
        <v>54325</v>
      </c>
      <c r="F47" s="2">
        <v>26836</v>
      </c>
      <c r="G47" s="2">
        <v>27489</v>
      </c>
    </row>
    <row r="48" spans="1:7">
      <c r="A48">
        <v>47</v>
      </c>
      <c r="B48" t="s">
        <v>22</v>
      </c>
      <c r="C48" s="1">
        <v>36373</v>
      </c>
      <c r="D48" s="2">
        <v>19137</v>
      </c>
      <c r="E48" s="2">
        <f t="shared" si="1"/>
        <v>54377</v>
      </c>
      <c r="F48" s="2">
        <v>26866</v>
      </c>
      <c r="G48" s="2">
        <v>27511</v>
      </c>
    </row>
    <row r="49" spans="1:7">
      <c r="A49">
        <v>48</v>
      </c>
      <c r="B49" t="s">
        <v>22</v>
      </c>
      <c r="C49" s="1">
        <v>36404</v>
      </c>
      <c r="D49" s="2">
        <v>19110</v>
      </c>
      <c r="E49" s="2">
        <f t="shared" si="1"/>
        <v>54372</v>
      </c>
      <c r="F49" s="2">
        <v>26848</v>
      </c>
      <c r="G49" s="2">
        <v>27524</v>
      </c>
    </row>
    <row r="50" spans="1:7">
      <c r="A50">
        <v>49</v>
      </c>
      <c r="B50" t="s">
        <v>22</v>
      </c>
      <c r="C50" s="1">
        <v>36434</v>
      </c>
      <c r="D50" s="2">
        <v>19167</v>
      </c>
      <c r="E50" s="2">
        <f t="shared" si="1"/>
        <v>54428</v>
      </c>
      <c r="F50" s="2">
        <v>26885</v>
      </c>
      <c r="G50" s="2">
        <v>27543</v>
      </c>
    </row>
    <row r="51" spans="1:7">
      <c r="A51">
        <v>50</v>
      </c>
      <c r="B51" t="s">
        <v>22</v>
      </c>
      <c r="C51" s="1">
        <v>36465</v>
      </c>
      <c r="D51" s="2">
        <v>19227</v>
      </c>
      <c r="E51" s="2">
        <f t="shared" si="1"/>
        <v>54472</v>
      </c>
      <c r="F51" s="2">
        <v>26911</v>
      </c>
      <c r="G51" s="2">
        <v>27561</v>
      </c>
    </row>
    <row r="52" spans="1:7">
      <c r="A52">
        <v>51</v>
      </c>
      <c r="B52" t="s">
        <v>22</v>
      </c>
      <c r="C52" s="1">
        <v>36495</v>
      </c>
      <c r="D52" s="2">
        <v>19297</v>
      </c>
      <c r="E52" s="2">
        <f t="shared" si="1"/>
        <v>54558</v>
      </c>
      <c r="F52" s="2">
        <v>26949</v>
      </c>
      <c r="G52" s="2">
        <v>27609</v>
      </c>
    </row>
    <row r="53" spans="1:7">
      <c r="A53">
        <v>52</v>
      </c>
      <c r="B53" t="s">
        <v>23</v>
      </c>
      <c r="C53" s="1">
        <v>36526</v>
      </c>
      <c r="D53" s="2">
        <v>19339</v>
      </c>
      <c r="E53" s="2">
        <f t="shared" si="1"/>
        <v>54638</v>
      </c>
      <c r="F53" s="2">
        <v>26971</v>
      </c>
      <c r="G53" s="2">
        <v>27667</v>
      </c>
    </row>
    <row r="54" spans="1:7">
      <c r="A54">
        <v>53</v>
      </c>
      <c r="B54" t="s">
        <v>23</v>
      </c>
      <c r="C54" s="1">
        <v>36557</v>
      </c>
      <c r="D54" s="2">
        <v>19339</v>
      </c>
      <c r="E54" s="2">
        <f t="shared" si="1"/>
        <v>54632</v>
      </c>
      <c r="F54" s="2">
        <v>26951</v>
      </c>
      <c r="G54" s="2">
        <v>27681</v>
      </c>
    </row>
    <row r="55" spans="1:7">
      <c r="A55">
        <v>54</v>
      </c>
      <c r="B55" t="s">
        <v>23</v>
      </c>
      <c r="C55" s="1">
        <v>36586</v>
      </c>
      <c r="D55" s="2">
        <v>19348</v>
      </c>
      <c r="E55" s="2">
        <f t="shared" si="1"/>
        <v>54648</v>
      </c>
      <c r="F55" s="2">
        <v>26957</v>
      </c>
      <c r="G55" s="2">
        <v>27691</v>
      </c>
    </row>
    <row r="56" spans="1:7">
      <c r="A56">
        <v>55</v>
      </c>
      <c r="B56" t="s">
        <v>23</v>
      </c>
      <c r="C56" s="1">
        <v>36617</v>
      </c>
      <c r="D56" s="2">
        <v>19436</v>
      </c>
      <c r="E56" s="2">
        <f t="shared" si="1"/>
        <v>54607</v>
      </c>
      <c r="F56" s="2">
        <v>26977</v>
      </c>
      <c r="G56" s="2">
        <v>27630</v>
      </c>
    </row>
    <row r="57" spans="1:7">
      <c r="A57">
        <v>56</v>
      </c>
      <c r="B57" t="s">
        <v>23</v>
      </c>
      <c r="C57" s="1">
        <v>36647</v>
      </c>
      <c r="D57" s="2">
        <v>19484</v>
      </c>
      <c r="E57" s="2">
        <f t="shared" si="1"/>
        <v>54725</v>
      </c>
      <c r="F57" s="2">
        <v>27045</v>
      </c>
      <c r="G57" s="2">
        <v>27680</v>
      </c>
    </row>
    <row r="58" spans="1:7">
      <c r="A58">
        <v>57</v>
      </c>
      <c r="B58" t="s">
        <v>23</v>
      </c>
      <c r="C58" s="1">
        <v>36678</v>
      </c>
      <c r="D58" s="2">
        <v>19537</v>
      </c>
      <c r="E58" s="2">
        <f t="shared" si="1"/>
        <v>54794</v>
      </c>
      <c r="F58" s="2">
        <v>27068</v>
      </c>
      <c r="G58" s="2">
        <v>27726</v>
      </c>
    </row>
    <row r="59" spans="1:7">
      <c r="A59">
        <v>58</v>
      </c>
      <c r="B59" t="s">
        <v>23</v>
      </c>
      <c r="C59" s="1">
        <v>36708</v>
      </c>
      <c r="D59" s="2">
        <v>19580</v>
      </c>
      <c r="E59" s="2">
        <f t="shared" si="1"/>
        <v>54865</v>
      </c>
      <c r="F59" s="2">
        <v>27101</v>
      </c>
      <c r="G59" s="2">
        <v>27764</v>
      </c>
    </row>
    <row r="60" spans="1:7">
      <c r="A60">
        <v>59</v>
      </c>
      <c r="B60" t="s">
        <v>23</v>
      </c>
      <c r="C60" s="1">
        <v>36739</v>
      </c>
      <c r="D60" s="2">
        <v>19623</v>
      </c>
      <c r="E60" s="2">
        <f t="shared" si="1"/>
        <v>54965</v>
      </c>
      <c r="F60" s="2">
        <v>27149</v>
      </c>
      <c r="G60" s="2">
        <v>27816</v>
      </c>
    </row>
    <row r="61" spans="1:7">
      <c r="A61">
        <v>60</v>
      </c>
      <c r="B61" t="s">
        <v>23</v>
      </c>
      <c r="C61" s="1">
        <v>36770</v>
      </c>
      <c r="D61" s="2">
        <v>19635</v>
      </c>
      <c r="E61" s="3">
        <f t="shared" si="1"/>
        <v>55018</v>
      </c>
      <c r="F61" s="2">
        <v>27189</v>
      </c>
      <c r="G61" s="2">
        <v>27829</v>
      </c>
    </row>
    <row r="62" spans="1:7">
      <c r="A62">
        <v>61</v>
      </c>
      <c r="B62" t="s">
        <v>23</v>
      </c>
      <c r="C62" s="1">
        <v>36800</v>
      </c>
      <c r="D62" s="2">
        <v>19464</v>
      </c>
      <c r="E62" s="2">
        <f t="shared" si="1"/>
        <v>54841</v>
      </c>
      <c r="F62" s="2">
        <v>27365</v>
      </c>
      <c r="G62" s="2">
        <v>27476</v>
      </c>
    </row>
    <row r="63" spans="1:7">
      <c r="A63">
        <v>62</v>
      </c>
      <c r="B63" t="s">
        <v>23</v>
      </c>
      <c r="C63" s="1">
        <v>36831</v>
      </c>
      <c r="D63" s="2">
        <v>19510</v>
      </c>
      <c r="E63" s="2">
        <f t="shared" si="1"/>
        <v>54924</v>
      </c>
      <c r="F63" s="2">
        <v>27404</v>
      </c>
      <c r="G63" s="2">
        <v>27520</v>
      </c>
    </row>
    <row r="64" spans="1:7">
      <c r="A64">
        <v>63</v>
      </c>
      <c r="B64" t="s">
        <v>23</v>
      </c>
      <c r="C64" s="1">
        <v>36861</v>
      </c>
      <c r="D64" s="2">
        <v>19557</v>
      </c>
      <c r="E64" s="2">
        <f t="shared" si="1"/>
        <v>54976</v>
      </c>
      <c r="F64" s="2">
        <v>27418</v>
      </c>
      <c r="G64" s="2">
        <v>27558</v>
      </c>
    </row>
    <row r="65" spans="1:7">
      <c r="A65">
        <v>64</v>
      </c>
      <c r="B65" t="s">
        <v>24</v>
      </c>
      <c r="C65" s="1">
        <v>36892</v>
      </c>
      <c r="D65" s="2">
        <v>19638</v>
      </c>
      <c r="E65" s="2">
        <f t="shared" si="1"/>
        <v>55112</v>
      </c>
      <c r="F65" s="2">
        <v>27492</v>
      </c>
      <c r="G65" s="2">
        <v>27620</v>
      </c>
    </row>
    <row r="66" spans="1:7">
      <c r="A66">
        <v>65</v>
      </c>
      <c r="B66" t="s">
        <v>24</v>
      </c>
      <c r="C66" s="1">
        <v>36923</v>
      </c>
      <c r="D66" s="2">
        <v>19643</v>
      </c>
      <c r="E66" s="2">
        <f t="shared" ref="E66:E97" si="2">F66+G66</f>
        <v>55111</v>
      </c>
      <c r="F66" s="2">
        <v>27499</v>
      </c>
      <c r="G66" s="2">
        <v>27612</v>
      </c>
    </row>
    <row r="67" spans="1:7">
      <c r="A67">
        <v>66</v>
      </c>
      <c r="B67" t="s">
        <v>24</v>
      </c>
      <c r="C67" s="1">
        <v>36951</v>
      </c>
      <c r="D67" s="2">
        <v>19625</v>
      </c>
      <c r="E67" s="2">
        <f t="shared" si="2"/>
        <v>55118</v>
      </c>
      <c r="F67" s="2">
        <v>27509</v>
      </c>
      <c r="G67" s="2">
        <v>27609</v>
      </c>
    </row>
    <row r="68" spans="1:7">
      <c r="A68">
        <v>67</v>
      </c>
      <c r="B68" t="s">
        <v>24</v>
      </c>
      <c r="C68" s="1">
        <v>36982</v>
      </c>
      <c r="D68" s="2">
        <v>19672</v>
      </c>
      <c r="E68" s="2">
        <f t="shared" si="2"/>
        <v>55073</v>
      </c>
      <c r="F68" s="2">
        <v>27533</v>
      </c>
      <c r="G68" s="2">
        <v>27540</v>
      </c>
    </row>
    <row r="69" spans="1:7">
      <c r="A69">
        <v>68</v>
      </c>
      <c r="B69" t="s">
        <v>24</v>
      </c>
      <c r="C69" s="1">
        <v>37012</v>
      </c>
      <c r="D69" s="2">
        <v>19827</v>
      </c>
      <c r="E69" s="2">
        <f t="shared" si="2"/>
        <v>55268</v>
      </c>
      <c r="F69" s="2">
        <v>27635</v>
      </c>
      <c r="G69" s="2">
        <v>27633</v>
      </c>
    </row>
    <row r="70" spans="1:7">
      <c r="A70">
        <v>69</v>
      </c>
      <c r="B70" t="s">
        <v>24</v>
      </c>
      <c r="C70" s="1">
        <v>37043</v>
      </c>
      <c r="D70" s="2">
        <v>19859</v>
      </c>
      <c r="E70" s="2">
        <f t="shared" si="2"/>
        <v>55295</v>
      </c>
      <c r="F70" s="2">
        <v>27636</v>
      </c>
      <c r="G70" s="2">
        <v>27659</v>
      </c>
    </row>
    <row r="71" spans="1:7">
      <c r="A71">
        <v>70</v>
      </c>
      <c r="B71" t="s">
        <v>24</v>
      </c>
      <c r="C71" s="1">
        <v>37073</v>
      </c>
      <c r="D71" s="2">
        <v>19900</v>
      </c>
      <c r="E71" s="2">
        <f t="shared" si="2"/>
        <v>55368</v>
      </c>
      <c r="F71" s="2">
        <v>27663</v>
      </c>
      <c r="G71" s="2">
        <v>27705</v>
      </c>
    </row>
    <row r="72" spans="1:7">
      <c r="A72">
        <v>71</v>
      </c>
      <c r="B72" t="s">
        <v>24</v>
      </c>
      <c r="C72" s="1">
        <v>37104</v>
      </c>
      <c r="D72" s="2">
        <v>19923</v>
      </c>
      <c r="E72" s="2">
        <f t="shared" si="2"/>
        <v>55410</v>
      </c>
      <c r="F72" s="2">
        <v>27679</v>
      </c>
      <c r="G72" s="2">
        <v>27731</v>
      </c>
    </row>
    <row r="73" spans="1:7">
      <c r="A73">
        <v>72</v>
      </c>
      <c r="B73" t="s">
        <v>24</v>
      </c>
      <c r="C73" s="1">
        <v>37135</v>
      </c>
      <c r="D73" s="2">
        <v>19982</v>
      </c>
      <c r="E73" s="2">
        <f t="shared" si="2"/>
        <v>55464</v>
      </c>
      <c r="F73" s="2">
        <v>27704</v>
      </c>
      <c r="G73" s="2">
        <v>27760</v>
      </c>
    </row>
    <row r="74" spans="1:7">
      <c r="A74">
        <v>73</v>
      </c>
      <c r="B74" t="s">
        <v>24</v>
      </c>
      <c r="C74" s="1">
        <v>37165</v>
      </c>
      <c r="D74" s="2">
        <v>20000</v>
      </c>
      <c r="E74" s="2">
        <f t="shared" si="2"/>
        <v>55472</v>
      </c>
      <c r="F74" s="2">
        <v>27707</v>
      </c>
      <c r="G74" s="2">
        <v>27765</v>
      </c>
    </row>
    <row r="75" spans="1:7">
      <c r="A75">
        <v>74</v>
      </c>
      <c r="B75" t="s">
        <v>24</v>
      </c>
      <c r="C75" s="1">
        <v>37196</v>
      </c>
      <c r="D75" s="2">
        <v>20051</v>
      </c>
      <c r="E75" s="2">
        <f t="shared" si="2"/>
        <v>55565</v>
      </c>
      <c r="F75" s="2">
        <v>27766</v>
      </c>
      <c r="G75" s="2">
        <v>27799</v>
      </c>
    </row>
    <row r="76" spans="1:7">
      <c r="A76">
        <v>75</v>
      </c>
      <c r="B76" t="s">
        <v>24</v>
      </c>
      <c r="C76" s="1">
        <v>37226</v>
      </c>
      <c r="D76" s="2">
        <v>20064</v>
      </c>
      <c r="E76" s="2">
        <f t="shared" si="2"/>
        <v>55566</v>
      </c>
      <c r="F76" s="2">
        <v>27770</v>
      </c>
      <c r="G76" s="2">
        <v>27796</v>
      </c>
    </row>
    <row r="77" spans="1:7">
      <c r="A77">
        <v>76</v>
      </c>
      <c r="B77" t="s">
        <v>25</v>
      </c>
      <c r="C77" s="1">
        <v>37257</v>
      </c>
      <c r="D77" s="2">
        <v>20024</v>
      </c>
      <c r="E77" s="2">
        <f t="shared" si="2"/>
        <v>55513</v>
      </c>
      <c r="F77" s="2">
        <v>27729</v>
      </c>
      <c r="G77" s="2">
        <v>27784</v>
      </c>
    </row>
    <row r="78" spans="1:7">
      <c r="A78">
        <v>77</v>
      </c>
      <c r="B78" t="s">
        <v>25</v>
      </c>
      <c r="C78" s="1">
        <v>37288</v>
      </c>
      <c r="D78" s="2">
        <v>20005</v>
      </c>
      <c r="E78" s="2">
        <f t="shared" si="2"/>
        <v>55461</v>
      </c>
      <c r="F78" s="2">
        <v>27707</v>
      </c>
      <c r="G78" s="2">
        <v>27754</v>
      </c>
    </row>
    <row r="79" spans="1:7">
      <c r="A79">
        <v>78</v>
      </c>
      <c r="B79" t="s">
        <v>25</v>
      </c>
      <c r="C79" s="1">
        <v>37316</v>
      </c>
      <c r="D79" s="2">
        <v>19968</v>
      </c>
      <c r="E79" s="2">
        <f t="shared" si="2"/>
        <v>55419</v>
      </c>
      <c r="F79" s="2">
        <v>27660</v>
      </c>
      <c r="G79" s="2">
        <v>27759</v>
      </c>
    </row>
    <row r="80" spans="1:7">
      <c r="A80">
        <v>79</v>
      </c>
      <c r="B80" t="s">
        <v>25</v>
      </c>
      <c r="C80" s="1">
        <v>37347</v>
      </c>
      <c r="D80" s="2">
        <v>19951</v>
      </c>
      <c r="E80" s="2">
        <f t="shared" si="2"/>
        <v>55362</v>
      </c>
      <c r="F80" s="2">
        <v>27646</v>
      </c>
      <c r="G80" s="2">
        <v>27716</v>
      </c>
    </row>
    <row r="81" spans="1:7">
      <c r="A81">
        <v>80</v>
      </c>
      <c r="B81" t="s">
        <v>25</v>
      </c>
      <c r="C81" s="1">
        <v>37377</v>
      </c>
      <c r="D81" s="2">
        <v>20104</v>
      </c>
      <c r="E81" s="2">
        <f t="shared" si="2"/>
        <v>55493</v>
      </c>
      <c r="F81" s="2">
        <v>27751</v>
      </c>
      <c r="G81" s="2">
        <v>27742</v>
      </c>
    </row>
    <row r="82" spans="1:7">
      <c r="A82">
        <v>81</v>
      </c>
      <c r="B82" t="s">
        <v>25</v>
      </c>
      <c r="C82" s="1">
        <v>37408</v>
      </c>
      <c r="D82" s="2">
        <v>20135</v>
      </c>
      <c r="E82" s="2">
        <f t="shared" si="2"/>
        <v>55513</v>
      </c>
      <c r="F82" s="2">
        <v>27744</v>
      </c>
      <c r="G82" s="2">
        <v>27769</v>
      </c>
    </row>
    <row r="83" spans="1:7">
      <c r="A83">
        <v>82</v>
      </c>
      <c r="B83" t="s">
        <v>25</v>
      </c>
      <c r="C83" s="1">
        <v>37438</v>
      </c>
      <c r="D83" s="2">
        <v>20167</v>
      </c>
      <c r="E83" s="2">
        <f t="shared" si="2"/>
        <v>55557</v>
      </c>
      <c r="F83" s="2">
        <v>27773</v>
      </c>
      <c r="G83" s="2">
        <v>27784</v>
      </c>
    </row>
    <row r="84" spans="1:7">
      <c r="A84">
        <v>83</v>
      </c>
      <c r="B84" t="s">
        <v>25</v>
      </c>
      <c r="C84" s="1">
        <v>37469</v>
      </c>
      <c r="D84" s="2">
        <v>20199</v>
      </c>
      <c r="E84" s="2">
        <f t="shared" si="2"/>
        <v>55664</v>
      </c>
      <c r="F84" s="2">
        <v>27829</v>
      </c>
      <c r="G84" s="2">
        <v>27835</v>
      </c>
    </row>
    <row r="85" spans="1:7">
      <c r="A85">
        <v>84</v>
      </c>
      <c r="B85" t="s">
        <v>25</v>
      </c>
      <c r="C85" s="1">
        <v>37500</v>
      </c>
      <c r="D85" s="2">
        <v>20215</v>
      </c>
      <c r="E85" s="2">
        <f t="shared" si="2"/>
        <v>55708</v>
      </c>
      <c r="F85" s="2">
        <v>27821</v>
      </c>
      <c r="G85" s="2">
        <v>27887</v>
      </c>
    </row>
    <row r="86" spans="1:7">
      <c r="A86">
        <v>85</v>
      </c>
      <c r="B86" t="s">
        <v>25</v>
      </c>
      <c r="C86" s="1">
        <v>37530</v>
      </c>
      <c r="D86" s="2">
        <v>20261</v>
      </c>
      <c r="E86" s="2">
        <f t="shared" si="2"/>
        <v>55754</v>
      </c>
      <c r="F86" s="2">
        <v>27851</v>
      </c>
      <c r="G86" s="2">
        <v>27903</v>
      </c>
    </row>
    <row r="87" spans="1:7">
      <c r="A87">
        <v>86</v>
      </c>
      <c r="B87" t="s">
        <v>25</v>
      </c>
      <c r="C87" s="1">
        <v>37561</v>
      </c>
      <c r="D87" s="2">
        <v>20289</v>
      </c>
      <c r="E87" s="2">
        <f t="shared" si="2"/>
        <v>55827</v>
      </c>
      <c r="F87" s="2">
        <v>27882</v>
      </c>
      <c r="G87" s="2">
        <v>27945</v>
      </c>
    </row>
    <row r="88" spans="1:7">
      <c r="A88">
        <v>87</v>
      </c>
      <c r="B88" t="s">
        <v>25</v>
      </c>
      <c r="C88" s="1">
        <v>37591</v>
      </c>
      <c r="D88" s="2">
        <v>20292</v>
      </c>
      <c r="E88" s="2">
        <f t="shared" si="2"/>
        <v>55821</v>
      </c>
      <c r="F88" s="2">
        <v>27879</v>
      </c>
      <c r="G88" s="2">
        <v>27942</v>
      </c>
    </row>
    <row r="89" spans="1:7">
      <c r="A89">
        <v>88</v>
      </c>
      <c r="B89" t="s">
        <v>26</v>
      </c>
      <c r="C89" s="1">
        <v>37622</v>
      </c>
      <c r="D89" s="2">
        <v>20322</v>
      </c>
      <c r="E89" s="2">
        <f t="shared" si="2"/>
        <v>55839</v>
      </c>
      <c r="F89" s="2">
        <v>27887</v>
      </c>
      <c r="G89" s="2">
        <v>27952</v>
      </c>
    </row>
    <row r="90" spans="1:7">
      <c r="A90">
        <v>89</v>
      </c>
      <c r="B90" t="s">
        <v>26</v>
      </c>
      <c r="C90" s="1">
        <v>37653</v>
      </c>
      <c r="D90" s="2">
        <v>20336</v>
      </c>
      <c r="E90" s="2">
        <f t="shared" si="2"/>
        <v>55839</v>
      </c>
      <c r="F90" s="2">
        <v>27890</v>
      </c>
      <c r="G90" s="2">
        <v>27949</v>
      </c>
    </row>
    <row r="91" spans="1:7">
      <c r="A91">
        <v>90</v>
      </c>
      <c r="B91" t="s">
        <v>26</v>
      </c>
      <c r="C91" s="1">
        <v>37681</v>
      </c>
      <c r="D91" s="2">
        <v>20387</v>
      </c>
      <c r="E91" s="2">
        <f t="shared" si="2"/>
        <v>55881</v>
      </c>
      <c r="F91" s="2">
        <v>27914</v>
      </c>
      <c r="G91" s="2">
        <v>27967</v>
      </c>
    </row>
    <row r="92" spans="1:7">
      <c r="A92">
        <v>91</v>
      </c>
      <c r="B92" t="s">
        <v>26</v>
      </c>
      <c r="C92" s="1">
        <v>37712</v>
      </c>
      <c r="D92" s="2">
        <v>20435</v>
      </c>
      <c r="E92" s="2">
        <f t="shared" si="2"/>
        <v>55824</v>
      </c>
      <c r="F92" s="2">
        <v>27909</v>
      </c>
      <c r="G92" s="2">
        <v>27915</v>
      </c>
    </row>
    <row r="93" spans="1:7">
      <c r="A93">
        <v>92</v>
      </c>
      <c r="B93" t="s">
        <v>26</v>
      </c>
      <c r="C93" s="1">
        <v>37742</v>
      </c>
      <c r="D93" s="2">
        <v>20513</v>
      </c>
      <c r="E93" s="2">
        <f t="shared" si="2"/>
        <v>55902</v>
      </c>
      <c r="F93" s="2">
        <v>27956</v>
      </c>
      <c r="G93" s="2">
        <v>27946</v>
      </c>
    </row>
    <row r="94" spans="1:7">
      <c r="A94">
        <v>93</v>
      </c>
      <c r="B94" t="s">
        <v>26</v>
      </c>
      <c r="C94" s="1">
        <v>37773</v>
      </c>
      <c r="D94" s="2">
        <v>20532</v>
      </c>
      <c r="E94" s="2">
        <f t="shared" si="2"/>
        <v>55947</v>
      </c>
      <c r="F94" s="2">
        <v>27963</v>
      </c>
      <c r="G94" s="2">
        <v>27984</v>
      </c>
    </row>
    <row r="95" spans="1:7">
      <c r="A95">
        <v>94</v>
      </c>
      <c r="B95" t="s">
        <v>26</v>
      </c>
      <c r="C95" s="1">
        <v>37803</v>
      </c>
      <c r="D95" s="2">
        <v>20539</v>
      </c>
      <c r="E95" s="2">
        <f t="shared" si="2"/>
        <v>55964</v>
      </c>
      <c r="F95" s="2">
        <v>27983</v>
      </c>
      <c r="G95" s="2">
        <v>27981</v>
      </c>
    </row>
    <row r="96" spans="1:7">
      <c r="A96">
        <v>95</v>
      </c>
      <c r="B96" t="s">
        <v>26</v>
      </c>
      <c r="C96" s="1">
        <v>37834</v>
      </c>
      <c r="D96" s="2">
        <v>20624</v>
      </c>
      <c r="E96" s="2">
        <f t="shared" si="2"/>
        <v>56052</v>
      </c>
      <c r="F96" s="2">
        <v>28009</v>
      </c>
      <c r="G96" s="2">
        <v>28043</v>
      </c>
    </row>
    <row r="97" spans="1:7">
      <c r="A97">
        <v>96</v>
      </c>
      <c r="B97" t="s">
        <v>26</v>
      </c>
      <c r="C97" s="1">
        <v>37865</v>
      </c>
      <c r="D97" s="2">
        <v>20653</v>
      </c>
      <c r="E97" s="2">
        <f t="shared" si="2"/>
        <v>56103</v>
      </c>
      <c r="F97" s="2">
        <v>28028</v>
      </c>
      <c r="G97" s="2">
        <v>28075</v>
      </c>
    </row>
    <row r="98" spans="1:7">
      <c r="A98">
        <v>97</v>
      </c>
      <c r="B98" t="s">
        <v>26</v>
      </c>
      <c r="C98" s="1">
        <v>37895</v>
      </c>
      <c r="D98" s="2">
        <v>20645</v>
      </c>
      <c r="E98" s="2">
        <f t="shared" ref="E98:E129" si="3">F98+G98</f>
        <v>56069</v>
      </c>
      <c r="F98" s="2">
        <v>28032</v>
      </c>
      <c r="G98" s="2">
        <v>28037</v>
      </c>
    </row>
    <row r="99" spans="1:7">
      <c r="A99">
        <v>98</v>
      </c>
      <c r="B99" t="s">
        <v>26</v>
      </c>
      <c r="C99" s="1">
        <v>37926</v>
      </c>
      <c r="D99" s="2">
        <v>20677</v>
      </c>
      <c r="E99" s="2">
        <f t="shared" si="3"/>
        <v>56087</v>
      </c>
      <c r="F99" s="2">
        <v>28035</v>
      </c>
      <c r="G99" s="2">
        <v>28052</v>
      </c>
    </row>
    <row r="100" spans="1:7">
      <c r="A100">
        <v>99</v>
      </c>
      <c r="B100" t="s">
        <v>26</v>
      </c>
      <c r="C100" s="1">
        <v>37956</v>
      </c>
      <c r="D100" s="2">
        <v>20678</v>
      </c>
      <c r="E100" s="2">
        <f t="shared" si="3"/>
        <v>56117</v>
      </c>
      <c r="F100" s="2">
        <v>28063</v>
      </c>
      <c r="G100" s="2">
        <v>28054</v>
      </c>
    </row>
    <row r="101" spans="1:7">
      <c r="A101">
        <v>100</v>
      </c>
      <c r="B101" t="s">
        <v>27</v>
      </c>
      <c r="C101" s="1">
        <v>37987</v>
      </c>
      <c r="D101" s="2">
        <v>20684</v>
      </c>
      <c r="E101" s="2">
        <f t="shared" si="3"/>
        <v>56136</v>
      </c>
      <c r="F101" s="2">
        <v>28049</v>
      </c>
      <c r="G101" s="2">
        <v>28087</v>
      </c>
    </row>
    <row r="102" spans="1:7">
      <c r="A102">
        <v>101</v>
      </c>
      <c r="B102" t="s">
        <v>27</v>
      </c>
      <c r="C102" s="1">
        <v>38018</v>
      </c>
      <c r="D102" s="2">
        <v>20665</v>
      </c>
      <c r="E102" s="2">
        <f t="shared" si="3"/>
        <v>56116</v>
      </c>
      <c r="F102" s="2">
        <v>28041</v>
      </c>
      <c r="G102" s="2">
        <v>28075</v>
      </c>
    </row>
    <row r="103" spans="1:7">
      <c r="A103">
        <v>102</v>
      </c>
      <c r="B103" t="s">
        <v>27</v>
      </c>
      <c r="C103" s="1">
        <v>38047</v>
      </c>
      <c r="D103" s="2">
        <v>20689</v>
      </c>
      <c r="E103" s="2">
        <f t="shared" si="3"/>
        <v>56168</v>
      </c>
      <c r="F103" s="2">
        <v>28049</v>
      </c>
      <c r="G103" s="2">
        <v>28119</v>
      </c>
    </row>
    <row r="104" spans="1:7">
      <c r="A104">
        <v>103</v>
      </c>
      <c r="B104" t="s">
        <v>27</v>
      </c>
      <c r="C104" s="1">
        <v>38078</v>
      </c>
      <c r="D104" s="2">
        <v>20761</v>
      </c>
      <c r="E104" s="2">
        <f t="shared" si="3"/>
        <v>56204</v>
      </c>
      <c r="F104" s="2">
        <v>28057</v>
      </c>
      <c r="G104" s="2">
        <v>28147</v>
      </c>
    </row>
    <row r="105" spans="1:7">
      <c r="A105">
        <v>104</v>
      </c>
      <c r="B105" t="s">
        <v>27</v>
      </c>
      <c r="C105" s="1">
        <v>38108</v>
      </c>
      <c r="D105" s="2">
        <v>20870</v>
      </c>
      <c r="E105" s="2">
        <f t="shared" si="3"/>
        <v>56315</v>
      </c>
      <c r="F105" s="2">
        <v>28131</v>
      </c>
      <c r="G105" s="2">
        <v>28184</v>
      </c>
    </row>
    <row r="106" spans="1:7">
      <c r="A106">
        <v>105</v>
      </c>
      <c r="B106" t="s">
        <v>27</v>
      </c>
      <c r="C106" s="1">
        <v>38139</v>
      </c>
      <c r="D106" s="2">
        <v>20916</v>
      </c>
      <c r="E106" s="2">
        <f t="shared" si="3"/>
        <v>56331</v>
      </c>
      <c r="F106" s="2">
        <v>28133</v>
      </c>
      <c r="G106" s="2">
        <v>28198</v>
      </c>
    </row>
    <row r="107" spans="1:7">
      <c r="A107">
        <v>106</v>
      </c>
      <c r="B107" t="s">
        <v>27</v>
      </c>
      <c r="C107" s="1">
        <v>38169</v>
      </c>
      <c r="D107" s="2">
        <v>20936</v>
      </c>
      <c r="E107" s="2">
        <f t="shared" si="3"/>
        <v>56368</v>
      </c>
      <c r="F107" s="2">
        <v>28143</v>
      </c>
      <c r="G107" s="2">
        <v>28225</v>
      </c>
    </row>
    <row r="108" spans="1:7">
      <c r="A108">
        <v>107</v>
      </c>
      <c r="B108" t="s">
        <v>27</v>
      </c>
      <c r="C108" s="1">
        <v>38200</v>
      </c>
      <c r="D108" s="2">
        <v>20943</v>
      </c>
      <c r="E108" s="2">
        <f t="shared" si="3"/>
        <v>56384</v>
      </c>
      <c r="F108" s="2">
        <v>28134</v>
      </c>
      <c r="G108" s="2">
        <v>28250</v>
      </c>
    </row>
    <row r="109" spans="1:7">
      <c r="A109">
        <v>108</v>
      </c>
      <c r="B109" t="s">
        <v>27</v>
      </c>
      <c r="C109" s="1">
        <v>38231</v>
      </c>
      <c r="D109" s="2">
        <v>20983</v>
      </c>
      <c r="E109" s="2">
        <f t="shared" si="3"/>
        <v>56467</v>
      </c>
      <c r="F109" s="2">
        <v>28162</v>
      </c>
      <c r="G109" s="2">
        <v>28305</v>
      </c>
    </row>
    <row r="110" spans="1:7">
      <c r="A110">
        <v>109</v>
      </c>
      <c r="B110" t="s">
        <v>27</v>
      </c>
      <c r="C110" s="1">
        <v>38261</v>
      </c>
      <c r="D110" s="2">
        <v>21042</v>
      </c>
      <c r="E110" s="2">
        <f t="shared" si="3"/>
        <v>56557</v>
      </c>
      <c r="F110" s="2">
        <v>28189</v>
      </c>
      <c r="G110" s="2">
        <v>28368</v>
      </c>
    </row>
    <row r="111" spans="1:7">
      <c r="A111">
        <v>110</v>
      </c>
      <c r="B111" t="s">
        <v>27</v>
      </c>
      <c r="C111" s="1">
        <v>38292</v>
      </c>
      <c r="D111" s="2">
        <v>21116</v>
      </c>
      <c r="E111" s="2">
        <f t="shared" si="3"/>
        <v>56669</v>
      </c>
      <c r="F111" s="2">
        <v>28235</v>
      </c>
      <c r="G111" s="2">
        <v>28434</v>
      </c>
    </row>
    <row r="112" spans="1:7">
      <c r="A112">
        <v>111</v>
      </c>
      <c r="B112" t="s">
        <v>27</v>
      </c>
      <c r="C112" s="1">
        <v>38322</v>
      </c>
      <c r="D112" s="2">
        <v>20963</v>
      </c>
      <c r="E112" s="2">
        <f t="shared" si="3"/>
        <v>56525</v>
      </c>
      <c r="F112" s="2">
        <v>28227</v>
      </c>
      <c r="G112" s="2">
        <v>28298</v>
      </c>
    </row>
    <row r="113" spans="1:7">
      <c r="A113">
        <v>112</v>
      </c>
      <c r="B113" t="s">
        <v>28</v>
      </c>
      <c r="C113" s="1">
        <v>38353</v>
      </c>
      <c r="D113" s="2">
        <v>21015</v>
      </c>
      <c r="E113" s="2">
        <f t="shared" si="3"/>
        <v>56636</v>
      </c>
      <c r="F113" s="2">
        <v>28257</v>
      </c>
      <c r="G113" s="2">
        <v>28379</v>
      </c>
    </row>
    <row r="114" spans="1:7">
      <c r="A114">
        <v>113</v>
      </c>
      <c r="B114" t="s">
        <v>28</v>
      </c>
      <c r="C114" s="1">
        <v>38384</v>
      </c>
      <c r="D114" s="2">
        <v>20954</v>
      </c>
      <c r="E114" s="2">
        <f t="shared" si="3"/>
        <v>56542</v>
      </c>
      <c r="F114" s="2">
        <v>28231</v>
      </c>
      <c r="G114" s="2">
        <v>28311</v>
      </c>
    </row>
    <row r="115" spans="1:7">
      <c r="A115">
        <v>114</v>
      </c>
      <c r="B115" t="s">
        <v>28</v>
      </c>
      <c r="C115" s="1">
        <v>38412</v>
      </c>
      <c r="D115" s="2">
        <v>20970</v>
      </c>
      <c r="E115" s="2">
        <f t="shared" si="3"/>
        <v>56547</v>
      </c>
      <c r="F115" s="2">
        <v>28226</v>
      </c>
      <c r="G115" s="2">
        <v>28321</v>
      </c>
    </row>
    <row r="116" spans="1:7">
      <c r="A116">
        <v>115</v>
      </c>
      <c r="B116" t="s">
        <v>28</v>
      </c>
      <c r="C116" s="1">
        <v>38443</v>
      </c>
      <c r="D116" s="2">
        <v>21046</v>
      </c>
      <c r="E116" s="2">
        <f t="shared" si="3"/>
        <v>56482</v>
      </c>
      <c r="F116" s="2">
        <v>28217</v>
      </c>
      <c r="G116" s="2">
        <v>28265</v>
      </c>
    </row>
    <row r="117" spans="1:7">
      <c r="A117">
        <v>116</v>
      </c>
      <c r="B117" t="s">
        <v>28</v>
      </c>
      <c r="C117" s="1">
        <v>38473</v>
      </c>
      <c r="D117" s="2">
        <v>21151</v>
      </c>
      <c r="E117" s="2">
        <f t="shared" si="3"/>
        <v>56574</v>
      </c>
      <c r="F117" s="2">
        <v>28256</v>
      </c>
      <c r="G117" s="2">
        <v>28318</v>
      </c>
    </row>
    <row r="118" spans="1:7">
      <c r="A118">
        <v>117</v>
      </c>
      <c r="B118" t="s">
        <v>28</v>
      </c>
      <c r="C118" s="1">
        <v>38504</v>
      </c>
      <c r="D118" s="2">
        <v>21180</v>
      </c>
      <c r="E118" s="2">
        <f t="shared" si="3"/>
        <v>56591</v>
      </c>
      <c r="F118" s="2">
        <v>28260</v>
      </c>
      <c r="G118" s="2">
        <v>28331</v>
      </c>
    </row>
    <row r="119" spans="1:7">
      <c r="A119">
        <v>118</v>
      </c>
      <c r="B119" t="s">
        <v>28</v>
      </c>
      <c r="C119" s="1">
        <v>38534</v>
      </c>
      <c r="D119" s="2">
        <v>21211</v>
      </c>
      <c r="E119" s="2">
        <f t="shared" si="3"/>
        <v>56639</v>
      </c>
      <c r="F119" s="2">
        <v>28275</v>
      </c>
      <c r="G119" s="2">
        <v>28364</v>
      </c>
    </row>
    <row r="120" spans="1:7">
      <c r="A120">
        <v>119</v>
      </c>
      <c r="B120" t="s">
        <v>28</v>
      </c>
      <c r="C120" s="1">
        <v>38565</v>
      </c>
      <c r="D120" s="2">
        <v>21252</v>
      </c>
      <c r="E120" s="2">
        <f t="shared" si="3"/>
        <v>56687</v>
      </c>
      <c r="F120" s="2">
        <v>28291</v>
      </c>
      <c r="G120" s="2">
        <v>28396</v>
      </c>
    </row>
    <row r="121" spans="1:7">
      <c r="A121">
        <v>120</v>
      </c>
      <c r="B121" t="s">
        <v>28</v>
      </c>
      <c r="C121" s="1">
        <v>38596</v>
      </c>
      <c r="D121" s="2">
        <v>21260</v>
      </c>
      <c r="E121" s="2">
        <f t="shared" si="3"/>
        <v>56725</v>
      </c>
      <c r="F121" s="2">
        <v>28307</v>
      </c>
      <c r="G121" s="2">
        <v>28418</v>
      </c>
    </row>
    <row r="122" spans="1:7">
      <c r="A122">
        <v>121</v>
      </c>
      <c r="B122" t="s">
        <v>28</v>
      </c>
      <c r="C122" s="1">
        <v>38626</v>
      </c>
      <c r="D122" s="2">
        <v>21529</v>
      </c>
      <c r="E122" s="2">
        <f t="shared" si="3"/>
        <v>57099</v>
      </c>
      <c r="F122" s="2">
        <v>28634</v>
      </c>
      <c r="G122" s="2">
        <v>28465</v>
      </c>
    </row>
    <row r="123" spans="1:7">
      <c r="A123">
        <v>122</v>
      </c>
      <c r="B123" t="s">
        <v>28</v>
      </c>
      <c r="C123" s="1">
        <v>38657</v>
      </c>
      <c r="D123" s="2">
        <v>21543</v>
      </c>
      <c r="E123" s="2">
        <f t="shared" si="3"/>
        <v>57116</v>
      </c>
      <c r="F123" s="2">
        <v>28662</v>
      </c>
      <c r="G123" s="2">
        <v>28454</v>
      </c>
    </row>
    <row r="124" spans="1:7">
      <c r="A124">
        <v>123</v>
      </c>
      <c r="B124" t="s">
        <v>28</v>
      </c>
      <c r="C124" s="1">
        <v>38687</v>
      </c>
      <c r="D124" s="2">
        <v>21590</v>
      </c>
      <c r="E124" s="2">
        <f t="shared" si="3"/>
        <v>57212</v>
      </c>
      <c r="F124" s="2">
        <v>28721</v>
      </c>
      <c r="G124" s="2">
        <v>28491</v>
      </c>
    </row>
    <row r="125" spans="1:7">
      <c r="A125">
        <v>124</v>
      </c>
      <c r="B125" t="s">
        <v>29</v>
      </c>
      <c r="C125" s="1">
        <v>38718</v>
      </c>
      <c r="D125" s="2">
        <v>21586</v>
      </c>
      <c r="E125" s="2">
        <f t="shared" si="3"/>
        <v>57188</v>
      </c>
      <c r="F125" s="2">
        <v>28716</v>
      </c>
      <c r="G125" s="2">
        <v>28472</v>
      </c>
    </row>
    <row r="126" spans="1:7">
      <c r="A126">
        <v>125</v>
      </c>
      <c r="B126" t="s">
        <v>29</v>
      </c>
      <c r="C126" s="1">
        <v>38749</v>
      </c>
      <c r="D126" s="2">
        <v>21574</v>
      </c>
      <c r="E126" s="2">
        <f t="shared" si="3"/>
        <v>57175</v>
      </c>
      <c r="F126" s="2">
        <v>28726</v>
      </c>
      <c r="G126" s="2">
        <v>28449</v>
      </c>
    </row>
    <row r="127" spans="1:7">
      <c r="A127">
        <v>126</v>
      </c>
      <c r="B127" t="s">
        <v>29</v>
      </c>
      <c r="C127" s="1">
        <v>38777</v>
      </c>
      <c r="D127" s="2">
        <v>21571</v>
      </c>
      <c r="E127" s="2">
        <f t="shared" si="3"/>
        <v>57141</v>
      </c>
      <c r="F127" s="2">
        <v>28714</v>
      </c>
      <c r="G127" s="2">
        <v>28427</v>
      </c>
    </row>
    <row r="128" spans="1:7">
      <c r="A128">
        <v>127</v>
      </c>
      <c r="B128" t="s">
        <v>29</v>
      </c>
      <c r="C128" s="1">
        <v>38808</v>
      </c>
      <c r="D128" s="2">
        <v>21611</v>
      </c>
      <c r="E128" s="2">
        <f t="shared" si="3"/>
        <v>56979</v>
      </c>
      <c r="F128" s="2">
        <v>28638</v>
      </c>
      <c r="G128" s="2">
        <v>28341</v>
      </c>
    </row>
    <row r="129" spans="1:7">
      <c r="A129">
        <v>128</v>
      </c>
      <c r="B129" t="s">
        <v>29</v>
      </c>
      <c r="C129" s="1">
        <v>38838</v>
      </c>
      <c r="D129" s="2">
        <v>21748</v>
      </c>
      <c r="E129" s="2">
        <f t="shared" si="3"/>
        <v>57069</v>
      </c>
      <c r="F129" s="2">
        <v>28677</v>
      </c>
      <c r="G129" s="2">
        <v>28392</v>
      </c>
    </row>
    <row r="130" spans="1:7">
      <c r="A130">
        <v>129</v>
      </c>
      <c r="B130" t="s">
        <v>29</v>
      </c>
      <c r="C130" s="1">
        <v>38869</v>
      </c>
      <c r="D130" s="2">
        <v>21728</v>
      </c>
      <c r="E130" s="2">
        <f t="shared" ref="E130:E148" si="4">F130+G130</f>
        <v>57025</v>
      </c>
      <c r="F130" s="2">
        <v>28646</v>
      </c>
      <c r="G130" s="2">
        <v>28379</v>
      </c>
    </row>
    <row r="131" spans="1:7">
      <c r="A131">
        <v>130</v>
      </c>
      <c r="B131" t="s">
        <v>29</v>
      </c>
      <c r="C131" s="1">
        <v>38899</v>
      </c>
      <c r="D131" s="2">
        <v>21729</v>
      </c>
      <c r="E131" s="2">
        <f t="shared" si="4"/>
        <v>56989</v>
      </c>
      <c r="F131" s="2">
        <v>28607</v>
      </c>
      <c r="G131" s="2">
        <v>28382</v>
      </c>
    </row>
    <row r="132" spans="1:7">
      <c r="A132">
        <v>131</v>
      </c>
      <c r="B132" t="s">
        <v>29</v>
      </c>
      <c r="C132" s="1">
        <v>38930</v>
      </c>
      <c r="D132" s="2">
        <v>21766</v>
      </c>
      <c r="E132" s="2">
        <f t="shared" si="4"/>
        <v>57035</v>
      </c>
      <c r="F132" s="2">
        <v>28625</v>
      </c>
      <c r="G132" s="2">
        <v>28410</v>
      </c>
    </row>
    <row r="133" spans="1:7">
      <c r="A133">
        <v>132</v>
      </c>
      <c r="B133" t="s">
        <v>29</v>
      </c>
      <c r="C133" s="1">
        <v>38961</v>
      </c>
      <c r="D133" s="2">
        <v>21788</v>
      </c>
      <c r="E133" s="2">
        <f t="shared" si="4"/>
        <v>57088</v>
      </c>
      <c r="F133" s="2">
        <v>28657</v>
      </c>
      <c r="G133" s="2">
        <v>28431</v>
      </c>
    </row>
    <row r="134" spans="1:7">
      <c r="A134">
        <v>133</v>
      </c>
      <c r="B134" t="s">
        <v>29</v>
      </c>
      <c r="C134" s="1">
        <v>38991</v>
      </c>
      <c r="D134" s="2">
        <v>21803</v>
      </c>
      <c r="E134" s="2">
        <f t="shared" si="4"/>
        <v>57061</v>
      </c>
      <c r="F134" s="2">
        <v>28660</v>
      </c>
      <c r="G134" s="2">
        <v>28401</v>
      </c>
    </row>
    <row r="135" spans="1:7">
      <c r="A135">
        <v>134</v>
      </c>
      <c r="B135" t="s">
        <v>29</v>
      </c>
      <c r="C135" s="1">
        <v>39022</v>
      </c>
      <c r="D135" s="2">
        <v>21806</v>
      </c>
      <c r="E135" s="2">
        <f t="shared" si="4"/>
        <v>57060</v>
      </c>
      <c r="F135" s="2">
        <v>28662</v>
      </c>
      <c r="G135" s="2">
        <v>28398</v>
      </c>
    </row>
    <row r="136" spans="1:7">
      <c r="A136">
        <v>135</v>
      </c>
      <c r="B136" t="s">
        <v>29</v>
      </c>
      <c r="C136" s="1">
        <v>39052</v>
      </c>
      <c r="D136" s="2">
        <v>21816</v>
      </c>
      <c r="E136" s="2">
        <f t="shared" si="4"/>
        <v>57082</v>
      </c>
      <c r="F136" s="2">
        <v>28684</v>
      </c>
      <c r="G136" s="2">
        <v>28398</v>
      </c>
    </row>
    <row r="137" spans="1:7">
      <c r="A137">
        <v>136</v>
      </c>
      <c r="B137" t="s">
        <v>30</v>
      </c>
      <c r="C137" s="1">
        <v>39083</v>
      </c>
      <c r="D137" s="2">
        <v>21809</v>
      </c>
      <c r="E137" s="2">
        <f t="shared" si="4"/>
        <v>57043</v>
      </c>
      <c r="F137" s="2">
        <v>28660</v>
      </c>
      <c r="G137" s="2">
        <v>28383</v>
      </c>
    </row>
    <row r="138" spans="1:7">
      <c r="A138">
        <v>137</v>
      </c>
      <c r="B138" t="s">
        <v>30</v>
      </c>
      <c r="C138" s="1">
        <v>39114</v>
      </c>
      <c r="D138" s="2">
        <v>21812</v>
      </c>
      <c r="E138" s="2">
        <f t="shared" si="4"/>
        <v>57029</v>
      </c>
      <c r="F138" s="2">
        <v>28666</v>
      </c>
      <c r="G138" s="2">
        <v>28363</v>
      </c>
    </row>
    <row r="139" spans="1:7">
      <c r="A139">
        <v>138</v>
      </c>
      <c r="B139" t="s">
        <v>30</v>
      </c>
      <c r="C139" s="1">
        <v>39142</v>
      </c>
      <c r="D139" s="2">
        <v>21798</v>
      </c>
      <c r="E139" s="2">
        <f t="shared" si="4"/>
        <v>56990</v>
      </c>
      <c r="F139" s="2">
        <v>28642</v>
      </c>
      <c r="G139" s="2">
        <v>28348</v>
      </c>
    </row>
    <row r="140" spans="1:7">
      <c r="A140">
        <v>139</v>
      </c>
      <c r="B140" t="s">
        <v>30</v>
      </c>
      <c r="C140" s="1">
        <v>39173</v>
      </c>
      <c r="D140" s="2">
        <v>21847</v>
      </c>
      <c r="E140" s="2">
        <f t="shared" si="4"/>
        <v>56939</v>
      </c>
      <c r="F140" s="2">
        <v>28627</v>
      </c>
      <c r="G140" s="2">
        <v>28312</v>
      </c>
    </row>
    <row r="141" spans="1:7">
      <c r="A141">
        <v>140</v>
      </c>
      <c r="B141" t="s">
        <v>30</v>
      </c>
      <c r="C141" s="1">
        <v>39203</v>
      </c>
      <c r="D141" s="2">
        <v>21969</v>
      </c>
      <c r="E141" s="2">
        <f t="shared" si="4"/>
        <v>57063</v>
      </c>
      <c r="F141" s="2">
        <v>28682</v>
      </c>
      <c r="G141" s="2">
        <v>28381</v>
      </c>
    </row>
    <row r="142" spans="1:7">
      <c r="A142">
        <v>141</v>
      </c>
      <c r="B142" t="s">
        <v>30</v>
      </c>
      <c r="C142" s="1">
        <v>39234</v>
      </c>
      <c r="D142" s="2">
        <v>21988</v>
      </c>
      <c r="E142" s="2">
        <f t="shared" si="4"/>
        <v>57048</v>
      </c>
      <c r="F142" s="2">
        <v>28662</v>
      </c>
      <c r="G142" s="2">
        <v>28386</v>
      </c>
    </row>
    <row r="143" spans="1:7">
      <c r="A143">
        <v>142</v>
      </c>
      <c r="B143" t="s">
        <v>30</v>
      </c>
      <c r="C143" s="1">
        <v>39264</v>
      </c>
      <c r="D143" s="2">
        <v>22008</v>
      </c>
      <c r="E143" s="2">
        <f t="shared" si="4"/>
        <v>57080</v>
      </c>
      <c r="F143" s="2">
        <v>28678</v>
      </c>
      <c r="G143" s="2">
        <v>28402</v>
      </c>
    </row>
    <row r="144" spans="1:7">
      <c r="A144">
        <v>143</v>
      </c>
      <c r="B144" t="s">
        <v>30</v>
      </c>
      <c r="C144" s="1">
        <v>39295</v>
      </c>
      <c r="D144" s="2">
        <v>22054</v>
      </c>
      <c r="E144" s="2">
        <f t="shared" si="4"/>
        <v>57133</v>
      </c>
      <c r="F144" s="2">
        <v>28692</v>
      </c>
      <c r="G144" s="2">
        <v>28441</v>
      </c>
    </row>
    <row r="145" spans="1:7">
      <c r="A145">
        <v>144</v>
      </c>
      <c r="B145" t="s">
        <v>30</v>
      </c>
      <c r="C145" s="1">
        <v>39326</v>
      </c>
      <c r="D145" s="2">
        <v>22074</v>
      </c>
      <c r="E145" s="2">
        <f t="shared" si="4"/>
        <v>57133</v>
      </c>
      <c r="F145" s="2">
        <v>28691</v>
      </c>
      <c r="G145" s="2">
        <v>28442</v>
      </c>
    </row>
    <row r="146" spans="1:7">
      <c r="A146">
        <v>145</v>
      </c>
      <c r="B146" t="s">
        <v>30</v>
      </c>
      <c r="C146" s="1">
        <v>39356</v>
      </c>
      <c r="D146" s="2">
        <v>22122</v>
      </c>
      <c r="E146" s="2">
        <f t="shared" si="4"/>
        <v>57201</v>
      </c>
      <c r="F146" s="2">
        <v>28714</v>
      </c>
      <c r="G146" s="2">
        <v>28487</v>
      </c>
    </row>
    <row r="147" spans="1:7">
      <c r="A147">
        <v>146</v>
      </c>
      <c r="B147" t="s">
        <v>30</v>
      </c>
      <c r="C147" s="1">
        <v>39387</v>
      </c>
      <c r="D147" s="2">
        <v>22159</v>
      </c>
      <c r="E147" s="2">
        <f t="shared" si="4"/>
        <v>57236</v>
      </c>
      <c r="F147" s="2">
        <v>28719</v>
      </c>
      <c r="G147" s="2">
        <v>28517</v>
      </c>
    </row>
    <row r="148" spans="1:7">
      <c r="A148">
        <v>147</v>
      </c>
      <c r="B148" t="s">
        <v>30</v>
      </c>
      <c r="C148" s="1">
        <v>39417</v>
      </c>
      <c r="D148" s="2">
        <v>22209</v>
      </c>
      <c r="E148" s="2">
        <f t="shared" si="4"/>
        <v>57329</v>
      </c>
      <c r="F148" s="2">
        <v>28757</v>
      </c>
      <c r="G148" s="2">
        <v>28572</v>
      </c>
    </row>
    <row r="149" spans="1:7">
      <c r="A149">
        <v>148</v>
      </c>
      <c r="B149" t="s">
        <v>31</v>
      </c>
      <c r="C149" s="1">
        <v>39448</v>
      </c>
      <c r="D149" s="4">
        <v>22229</v>
      </c>
      <c r="E149" s="4">
        <v>57363</v>
      </c>
      <c r="F149" s="4">
        <v>28783</v>
      </c>
      <c r="G149" s="4">
        <v>28580</v>
      </c>
    </row>
    <row r="150" spans="1:7">
      <c r="A150">
        <v>149</v>
      </c>
      <c r="B150" t="s">
        <v>31</v>
      </c>
      <c r="C150" s="1">
        <v>39479</v>
      </c>
      <c r="D150" s="4">
        <v>22196</v>
      </c>
      <c r="E150" s="4">
        <v>57309</v>
      </c>
      <c r="F150" s="4">
        <v>28754</v>
      </c>
      <c r="G150" s="4">
        <v>28555</v>
      </c>
    </row>
    <row r="151" spans="1:7">
      <c r="A151">
        <v>150</v>
      </c>
      <c r="B151" t="s">
        <v>31</v>
      </c>
      <c r="C151" s="1">
        <v>39508</v>
      </c>
      <c r="D151" s="4">
        <v>22191</v>
      </c>
      <c r="E151" s="4">
        <v>57274</v>
      </c>
      <c r="F151" s="4">
        <v>28734</v>
      </c>
      <c r="G151" s="4">
        <v>28540</v>
      </c>
    </row>
    <row r="152" spans="1:7">
      <c r="A152">
        <v>151</v>
      </c>
      <c r="B152" t="s">
        <v>31</v>
      </c>
      <c r="C152" s="1">
        <v>39539</v>
      </c>
      <c r="D152" s="4">
        <v>22256</v>
      </c>
      <c r="E152" s="4">
        <v>57209</v>
      </c>
      <c r="F152" s="4">
        <v>28691</v>
      </c>
      <c r="G152" s="4">
        <v>28518</v>
      </c>
    </row>
    <row r="153" spans="1:7">
      <c r="A153">
        <v>152</v>
      </c>
      <c r="B153" t="s">
        <v>31</v>
      </c>
      <c r="C153" s="1">
        <v>39569</v>
      </c>
      <c r="D153" s="4">
        <v>22275</v>
      </c>
      <c r="E153" s="4">
        <v>57268</v>
      </c>
      <c r="F153" s="4">
        <v>28719</v>
      </c>
      <c r="G153" s="4">
        <v>28549</v>
      </c>
    </row>
    <row r="154" spans="1:7">
      <c r="A154">
        <v>153</v>
      </c>
      <c r="B154" t="s">
        <v>31</v>
      </c>
      <c r="C154" s="1">
        <v>39600</v>
      </c>
      <c r="D154" s="4">
        <v>22299</v>
      </c>
      <c r="E154" s="4">
        <v>57299</v>
      </c>
      <c r="F154" s="4">
        <v>28714</v>
      </c>
      <c r="G154" s="4">
        <v>28585</v>
      </c>
    </row>
    <row r="155" spans="1:7">
      <c r="A155">
        <v>154</v>
      </c>
      <c r="B155" t="s">
        <v>31</v>
      </c>
      <c r="C155" s="1">
        <v>39630</v>
      </c>
      <c r="D155" s="4">
        <v>22327</v>
      </c>
      <c r="E155" s="4">
        <v>57316</v>
      </c>
      <c r="F155" s="4">
        <v>28720</v>
      </c>
      <c r="G155" s="4">
        <v>28596</v>
      </c>
    </row>
    <row r="156" spans="1:7">
      <c r="A156">
        <v>155</v>
      </c>
      <c r="B156" t="s">
        <v>31</v>
      </c>
      <c r="C156" s="1">
        <v>39661</v>
      </c>
      <c r="D156" s="4">
        <v>22337</v>
      </c>
      <c r="E156" s="4">
        <v>57348</v>
      </c>
      <c r="F156" s="4">
        <v>28741</v>
      </c>
      <c r="G156" s="4">
        <v>28607</v>
      </c>
    </row>
    <row r="157" spans="1:7">
      <c r="A157">
        <v>156</v>
      </c>
      <c r="B157" t="s">
        <v>31</v>
      </c>
      <c r="C157" s="1">
        <v>39692</v>
      </c>
      <c r="D157" s="4">
        <v>22338</v>
      </c>
      <c r="E157" s="4">
        <v>57370</v>
      </c>
      <c r="F157" s="4">
        <v>28742</v>
      </c>
      <c r="G157" s="4">
        <v>28628</v>
      </c>
    </row>
    <row r="158" spans="1:7">
      <c r="A158">
        <v>157</v>
      </c>
      <c r="B158" t="s">
        <v>31</v>
      </c>
      <c r="C158" s="1">
        <v>39722</v>
      </c>
      <c r="D158" s="4">
        <v>22368</v>
      </c>
      <c r="E158" s="4">
        <v>57379</v>
      </c>
      <c r="F158" s="4">
        <v>28728</v>
      </c>
      <c r="G158" s="4">
        <v>28651</v>
      </c>
    </row>
    <row r="159" spans="1:7">
      <c r="A159">
        <v>158</v>
      </c>
      <c r="B159" t="s">
        <v>31</v>
      </c>
      <c r="C159" s="1">
        <v>39753</v>
      </c>
      <c r="D159" s="4">
        <v>22408</v>
      </c>
      <c r="E159" s="16">
        <v>57406</v>
      </c>
      <c r="F159" s="4">
        <v>28729</v>
      </c>
      <c r="G159" s="4">
        <v>28677</v>
      </c>
    </row>
    <row r="160" spans="1:7">
      <c r="A160">
        <v>159</v>
      </c>
      <c r="B160" t="s">
        <v>31</v>
      </c>
      <c r="C160" s="1">
        <v>39783</v>
      </c>
      <c r="D160" s="4">
        <v>22425</v>
      </c>
      <c r="E160" s="4">
        <v>57374</v>
      </c>
      <c r="F160" s="4">
        <v>28710</v>
      </c>
      <c r="G160" s="4">
        <v>28664</v>
      </c>
    </row>
    <row r="161" spans="1:7">
      <c r="A161">
        <v>160</v>
      </c>
      <c r="B161" t="s">
        <v>32</v>
      </c>
      <c r="C161" s="1">
        <v>39814</v>
      </c>
      <c r="D161" s="4">
        <v>22431</v>
      </c>
      <c r="E161" s="4">
        <v>57365</v>
      </c>
      <c r="F161" s="4">
        <v>28691</v>
      </c>
      <c r="G161" s="4">
        <v>28674</v>
      </c>
    </row>
    <row r="162" spans="1:7">
      <c r="A162">
        <v>161</v>
      </c>
      <c r="B162" t="s">
        <v>32</v>
      </c>
      <c r="C162" s="1">
        <v>39845</v>
      </c>
      <c r="D162" s="4">
        <v>22443</v>
      </c>
      <c r="E162" s="17">
        <v>57392</v>
      </c>
      <c r="F162" s="4">
        <v>28698</v>
      </c>
      <c r="G162" s="4">
        <v>28694</v>
      </c>
    </row>
    <row r="163" spans="1:7">
      <c r="A163">
        <v>162</v>
      </c>
      <c r="B163" t="s">
        <v>32</v>
      </c>
      <c r="C163" s="1">
        <v>39873</v>
      </c>
      <c r="D163" s="4">
        <v>22404</v>
      </c>
      <c r="E163" s="4">
        <v>57313</v>
      </c>
      <c r="F163" s="4">
        <v>28647</v>
      </c>
      <c r="G163" s="4">
        <v>28666</v>
      </c>
    </row>
    <row r="164" spans="1:7">
      <c r="A164">
        <v>163</v>
      </c>
      <c r="B164" t="s">
        <v>32</v>
      </c>
      <c r="C164" s="1">
        <v>39904</v>
      </c>
      <c r="D164" s="4">
        <v>22401</v>
      </c>
      <c r="E164" s="4">
        <v>57231</v>
      </c>
      <c r="F164" s="4">
        <v>28610</v>
      </c>
      <c r="G164" s="4">
        <v>28621</v>
      </c>
    </row>
    <row r="165" spans="1:7">
      <c r="A165">
        <v>164</v>
      </c>
      <c r="B165" t="s">
        <v>32</v>
      </c>
      <c r="C165" s="1">
        <v>39934</v>
      </c>
      <c r="D165" s="4">
        <v>22471</v>
      </c>
      <c r="E165" s="4">
        <v>57238</v>
      </c>
      <c r="F165" s="4">
        <v>28612</v>
      </c>
      <c r="G165" s="4">
        <v>28626</v>
      </c>
    </row>
    <row r="166" spans="1:7">
      <c r="A166">
        <v>165</v>
      </c>
      <c r="B166" t="s">
        <v>32</v>
      </c>
      <c r="C166" s="1">
        <v>39965</v>
      </c>
      <c r="D166" s="4">
        <v>22463</v>
      </c>
      <c r="E166" s="4">
        <v>57243</v>
      </c>
      <c r="F166" s="4">
        <v>28620</v>
      </c>
      <c r="G166" s="4">
        <v>28623</v>
      </c>
    </row>
    <row r="167" spans="1:7">
      <c r="A167">
        <v>166</v>
      </c>
      <c r="B167" t="s">
        <v>32</v>
      </c>
      <c r="C167" s="1">
        <v>39995</v>
      </c>
      <c r="D167" s="4">
        <v>22487</v>
      </c>
      <c r="E167" s="4">
        <v>57268</v>
      </c>
      <c r="F167" s="4">
        <v>28626</v>
      </c>
      <c r="G167" s="4">
        <v>28642</v>
      </c>
    </row>
    <row r="168" spans="1:7">
      <c r="A168">
        <v>167</v>
      </c>
      <c r="B168" t="s">
        <v>32</v>
      </c>
      <c r="C168" s="1">
        <v>40026</v>
      </c>
      <c r="D168" s="4">
        <v>22489</v>
      </c>
      <c r="E168" s="4">
        <v>57265</v>
      </c>
      <c r="F168" s="4">
        <v>28624</v>
      </c>
      <c r="G168" s="4">
        <v>28641</v>
      </c>
    </row>
    <row r="169" spans="1:7">
      <c r="A169">
        <v>168</v>
      </c>
      <c r="B169" t="s">
        <v>32</v>
      </c>
      <c r="C169" s="1">
        <v>40057</v>
      </c>
      <c r="D169" s="4">
        <v>22535</v>
      </c>
      <c r="E169" s="4">
        <v>57353</v>
      </c>
      <c r="F169" s="4">
        <v>28651</v>
      </c>
      <c r="G169" s="4">
        <v>28702</v>
      </c>
    </row>
    <row r="170" spans="1:7">
      <c r="A170">
        <v>169</v>
      </c>
      <c r="B170" t="s">
        <v>32</v>
      </c>
      <c r="C170" s="1">
        <v>40087</v>
      </c>
      <c r="D170" s="4">
        <v>22546</v>
      </c>
      <c r="E170" s="18">
        <v>57382</v>
      </c>
      <c r="F170" s="4">
        <v>28668</v>
      </c>
      <c r="G170" s="4">
        <v>28714</v>
      </c>
    </row>
    <row r="171" spans="1:7">
      <c r="A171">
        <v>170</v>
      </c>
      <c r="B171" t="s">
        <v>32</v>
      </c>
      <c r="C171" s="1">
        <v>40118</v>
      </c>
      <c r="D171" s="4">
        <v>22558</v>
      </c>
      <c r="E171" s="4">
        <v>57376</v>
      </c>
      <c r="F171" s="4">
        <v>28648</v>
      </c>
      <c r="G171" s="4">
        <v>28728</v>
      </c>
    </row>
    <row r="172" spans="1:7">
      <c r="A172">
        <v>171</v>
      </c>
      <c r="B172" t="s">
        <v>32</v>
      </c>
      <c r="C172" s="1">
        <v>40148</v>
      </c>
      <c r="D172" s="4">
        <v>22569</v>
      </c>
      <c r="E172" s="4">
        <v>57368</v>
      </c>
      <c r="F172" s="4">
        <v>28652</v>
      </c>
      <c r="G172" s="4">
        <v>28716</v>
      </c>
    </row>
    <row r="173" spans="1:7">
      <c r="A173">
        <v>172</v>
      </c>
      <c r="B173" t="s">
        <v>33</v>
      </c>
      <c r="C173" s="1">
        <v>40179</v>
      </c>
      <c r="D173" s="4">
        <v>22580</v>
      </c>
      <c r="E173" s="4">
        <v>57318</v>
      </c>
      <c r="F173" s="4">
        <v>28628</v>
      </c>
      <c r="G173" s="4">
        <v>28690</v>
      </c>
    </row>
    <row r="174" spans="1:7">
      <c r="A174">
        <v>173</v>
      </c>
      <c r="B174" t="s">
        <v>33</v>
      </c>
      <c r="C174" s="1">
        <v>40210</v>
      </c>
      <c r="D174" s="4">
        <v>22564</v>
      </c>
      <c r="E174" s="4">
        <v>57255</v>
      </c>
      <c r="F174" s="4">
        <v>28598</v>
      </c>
      <c r="G174" s="4">
        <v>28657</v>
      </c>
    </row>
    <row r="175" spans="1:7">
      <c r="A175">
        <v>174</v>
      </c>
      <c r="B175" t="s">
        <v>33</v>
      </c>
      <c r="C175" s="1">
        <v>40238</v>
      </c>
      <c r="D175" s="4">
        <v>22567</v>
      </c>
      <c r="E175" s="4">
        <v>57269</v>
      </c>
      <c r="F175" s="4">
        <v>28620</v>
      </c>
      <c r="G175" s="4">
        <v>28649</v>
      </c>
    </row>
    <row r="176" spans="1:7">
      <c r="A176">
        <v>175</v>
      </c>
      <c r="B176" t="s">
        <v>8</v>
      </c>
      <c r="C176" s="1">
        <v>40269</v>
      </c>
      <c r="D176" s="4">
        <v>22556</v>
      </c>
      <c r="E176" s="4">
        <v>57153</v>
      </c>
      <c r="F176" s="4">
        <v>28585</v>
      </c>
      <c r="G176" s="4">
        <v>28568</v>
      </c>
    </row>
    <row r="177" spans="1:7">
      <c r="A177">
        <v>176</v>
      </c>
      <c r="B177" t="s">
        <v>8</v>
      </c>
      <c r="C177" s="1">
        <v>40299</v>
      </c>
      <c r="D177" s="4">
        <v>22621</v>
      </c>
      <c r="E177" s="4">
        <v>57225</v>
      </c>
      <c r="F177" s="4">
        <v>28614</v>
      </c>
      <c r="G177" s="4">
        <v>28611</v>
      </c>
    </row>
    <row r="178" spans="1:7">
      <c r="A178">
        <v>177</v>
      </c>
      <c r="B178" t="s">
        <v>8</v>
      </c>
      <c r="C178" s="1">
        <v>40330</v>
      </c>
      <c r="D178" s="4">
        <v>22642</v>
      </c>
      <c r="E178" s="4">
        <v>57239</v>
      </c>
      <c r="F178" s="4">
        <v>28632</v>
      </c>
      <c r="G178" s="4">
        <v>28607</v>
      </c>
    </row>
    <row r="179" spans="1:7">
      <c r="A179">
        <v>178</v>
      </c>
      <c r="B179" t="s">
        <v>8</v>
      </c>
      <c r="C179" s="1">
        <v>40360</v>
      </c>
      <c r="D179" s="4">
        <v>22653</v>
      </c>
      <c r="E179" s="4">
        <v>57236</v>
      </c>
      <c r="F179" s="4">
        <v>28635</v>
      </c>
      <c r="G179" s="4">
        <v>28601</v>
      </c>
    </row>
    <row r="180" spans="1:7">
      <c r="A180">
        <v>179</v>
      </c>
      <c r="B180" t="s">
        <v>8</v>
      </c>
      <c r="C180" s="1">
        <v>40391</v>
      </c>
      <c r="D180" s="4">
        <v>22678</v>
      </c>
      <c r="E180" s="4">
        <v>57251</v>
      </c>
      <c r="F180" s="4">
        <v>28645</v>
      </c>
      <c r="G180" s="4">
        <v>28606</v>
      </c>
    </row>
    <row r="181" spans="1:7">
      <c r="A181">
        <v>180</v>
      </c>
      <c r="B181" t="s">
        <v>8</v>
      </c>
      <c r="C181" s="1">
        <v>40422</v>
      </c>
      <c r="D181" s="4">
        <v>22682</v>
      </c>
      <c r="E181" s="4">
        <v>57259</v>
      </c>
      <c r="F181" s="4">
        <v>28664</v>
      </c>
      <c r="G181" s="4">
        <v>28595</v>
      </c>
    </row>
    <row r="182" spans="1:7">
      <c r="A182">
        <v>181</v>
      </c>
      <c r="B182" t="s">
        <v>8</v>
      </c>
      <c r="C182" s="1">
        <v>40452</v>
      </c>
      <c r="D182" s="4">
        <v>21687</v>
      </c>
      <c r="E182" s="4">
        <v>56391</v>
      </c>
      <c r="F182" s="4">
        <v>28067</v>
      </c>
      <c r="G182" s="4">
        <v>28324</v>
      </c>
    </row>
    <row r="183" spans="1:7">
      <c r="A183">
        <v>182</v>
      </c>
      <c r="B183" t="s">
        <v>8</v>
      </c>
      <c r="C183" s="1">
        <v>40483</v>
      </c>
      <c r="D183" s="4">
        <v>21720</v>
      </c>
      <c r="E183" s="4">
        <v>56367</v>
      </c>
      <c r="F183" s="4">
        <v>28049</v>
      </c>
      <c r="G183" s="4">
        <v>28318</v>
      </c>
    </row>
    <row r="184" spans="1:7">
      <c r="A184">
        <v>183</v>
      </c>
      <c r="B184" t="s">
        <v>8</v>
      </c>
      <c r="C184" s="1">
        <v>40513</v>
      </c>
      <c r="D184" s="4">
        <v>21726</v>
      </c>
      <c r="E184" s="4">
        <v>56380</v>
      </c>
      <c r="F184" s="4">
        <v>28050</v>
      </c>
      <c r="G184" s="4">
        <v>28330</v>
      </c>
    </row>
    <row r="185" spans="1:7">
      <c r="A185">
        <v>184</v>
      </c>
      <c r="B185" t="s">
        <v>9</v>
      </c>
      <c r="C185" s="1">
        <v>40544</v>
      </c>
      <c r="D185" s="4">
        <v>21705</v>
      </c>
      <c r="E185" s="4">
        <v>56351</v>
      </c>
      <c r="F185" s="4">
        <v>28026</v>
      </c>
      <c r="G185" s="4">
        <v>28325</v>
      </c>
    </row>
    <row r="186" spans="1:7">
      <c r="A186">
        <v>185</v>
      </c>
      <c r="B186" t="s">
        <v>9</v>
      </c>
      <c r="C186" s="1">
        <v>40575</v>
      </c>
      <c r="D186" s="4">
        <v>21693</v>
      </c>
      <c r="E186" s="4">
        <v>56298</v>
      </c>
      <c r="F186" s="4">
        <v>28001</v>
      </c>
      <c r="G186" s="4">
        <v>28297</v>
      </c>
    </row>
    <row r="187" spans="1:7">
      <c r="A187">
        <v>186</v>
      </c>
      <c r="B187" t="s">
        <v>9</v>
      </c>
      <c r="C187" s="1">
        <v>40603</v>
      </c>
      <c r="D187" s="4">
        <v>21728</v>
      </c>
      <c r="E187" s="4">
        <v>56289</v>
      </c>
      <c r="F187" s="4">
        <v>28000</v>
      </c>
      <c r="G187" s="4">
        <v>28289</v>
      </c>
    </row>
    <row r="188" spans="1:7">
      <c r="A188">
        <v>187</v>
      </c>
      <c r="B188" t="s">
        <v>9</v>
      </c>
      <c r="C188" s="1">
        <v>40634</v>
      </c>
      <c r="D188" s="4">
        <v>21748</v>
      </c>
      <c r="E188" s="4">
        <v>56148</v>
      </c>
      <c r="F188" s="4">
        <v>27945</v>
      </c>
      <c r="G188" s="4">
        <v>28203</v>
      </c>
    </row>
    <row r="189" spans="1:7">
      <c r="A189">
        <v>188</v>
      </c>
      <c r="B189" t="s">
        <v>9</v>
      </c>
      <c r="C189" s="1">
        <v>40664</v>
      </c>
      <c r="D189" s="4">
        <v>21773</v>
      </c>
      <c r="E189" s="4">
        <v>56149</v>
      </c>
      <c r="F189" s="4">
        <v>27956</v>
      </c>
      <c r="G189" s="4">
        <v>28193</v>
      </c>
    </row>
    <row r="190" spans="1:7">
      <c r="A190">
        <v>189</v>
      </c>
      <c r="B190" t="s">
        <v>9</v>
      </c>
      <c r="C190" s="1">
        <v>40695</v>
      </c>
      <c r="D190" s="4">
        <v>21780</v>
      </c>
      <c r="E190" s="4">
        <v>56129</v>
      </c>
      <c r="F190" s="4">
        <v>27951</v>
      </c>
      <c r="G190" s="4">
        <v>28178</v>
      </c>
    </row>
    <row r="191" spans="1:7">
      <c r="A191">
        <v>190</v>
      </c>
      <c r="B191" t="s">
        <v>9</v>
      </c>
      <c r="C191" s="1">
        <v>40725</v>
      </c>
      <c r="D191" s="4">
        <v>21812</v>
      </c>
      <c r="E191" s="4">
        <v>56167</v>
      </c>
      <c r="F191" s="4">
        <v>27971</v>
      </c>
      <c r="G191" s="4">
        <v>28196</v>
      </c>
    </row>
    <row r="192" spans="1:7">
      <c r="A192">
        <v>191</v>
      </c>
      <c r="B192" t="s">
        <v>9</v>
      </c>
      <c r="C192" s="1">
        <v>40756</v>
      </c>
      <c r="D192" s="4">
        <v>21827</v>
      </c>
      <c r="E192" s="4">
        <v>56143</v>
      </c>
      <c r="F192" s="4">
        <v>27939</v>
      </c>
      <c r="G192" s="4">
        <v>28204</v>
      </c>
    </row>
    <row r="193" spans="1:7">
      <c r="A193">
        <v>192</v>
      </c>
      <c r="B193" t="s">
        <v>9</v>
      </c>
      <c r="C193" s="1">
        <v>40787</v>
      </c>
      <c r="D193" s="4">
        <v>21830</v>
      </c>
      <c r="E193" s="4">
        <v>56152</v>
      </c>
      <c r="F193" s="4">
        <v>27929</v>
      </c>
      <c r="G193" s="4">
        <v>28223</v>
      </c>
    </row>
    <row r="194" spans="1:7">
      <c r="A194">
        <v>193</v>
      </c>
      <c r="B194" t="s">
        <v>9</v>
      </c>
      <c r="C194" s="1">
        <v>40817</v>
      </c>
      <c r="D194" s="4">
        <v>21829</v>
      </c>
      <c r="E194" s="4">
        <v>56121</v>
      </c>
      <c r="F194" s="4">
        <v>27912</v>
      </c>
      <c r="G194" s="4">
        <v>28209</v>
      </c>
    </row>
    <row r="195" spans="1:7">
      <c r="A195">
        <v>194</v>
      </c>
      <c r="B195" t="s">
        <v>9</v>
      </c>
      <c r="C195" s="1">
        <v>40848</v>
      </c>
      <c r="D195" s="4">
        <v>21863</v>
      </c>
      <c r="E195" s="4">
        <v>56150</v>
      </c>
      <c r="F195" s="4">
        <v>27933</v>
      </c>
      <c r="G195" s="4">
        <v>28217</v>
      </c>
    </row>
    <row r="196" spans="1:7">
      <c r="A196">
        <v>195</v>
      </c>
      <c r="B196" t="s">
        <v>9</v>
      </c>
      <c r="C196" s="1">
        <v>40878</v>
      </c>
      <c r="D196" s="4">
        <v>21910</v>
      </c>
      <c r="E196" s="4">
        <v>56184</v>
      </c>
      <c r="F196" s="4">
        <v>27946</v>
      </c>
      <c r="G196" s="4">
        <v>28238</v>
      </c>
    </row>
    <row r="197" spans="1:7">
      <c r="A197">
        <v>196</v>
      </c>
      <c r="B197" t="s">
        <v>10</v>
      </c>
      <c r="C197" s="1">
        <v>40909</v>
      </c>
      <c r="D197" s="4">
        <v>21931</v>
      </c>
      <c r="E197" s="4">
        <v>56176</v>
      </c>
      <c r="F197" s="4">
        <v>27931</v>
      </c>
      <c r="G197" s="4">
        <v>28245</v>
      </c>
    </row>
    <row r="198" spans="1:7">
      <c r="A198">
        <v>197</v>
      </c>
      <c r="B198" t="s">
        <v>10</v>
      </c>
      <c r="C198" s="1">
        <v>40940</v>
      </c>
      <c r="D198" s="4">
        <v>21909</v>
      </c>
      <c r="E198" s="4">
        <v>56082</v>
      </c>
      <c r="F198" s="4">
        <v>27884</v>
      </c>
      <c r="G198" s="4">
        <v>28198</v>
      </c>
    </row>
    <row r="199" spans="1:7">
      <c r="A199">
        <v>198</v>
      </c>
      <c r="B199" t="s">
        <v>10</v>
      </c>
      <c r="C199" s="1">
        <v>40969</v>
      </c>
      <c r="D199" s="4">
        <v>21907</v>
      </c>
      <c r="E199" s="4">
        <v>56051</v>
      </c>
      <c r="F199" s="4">
        <v>27885</v>
      </c>
      <c r="G199" s="4">
        <v>28166</v>
      </c>
    </row>
    <row r="200" spans="1:7">
      <c r="A200">
        <v>199</v>
      </c>
      <c r="B200" t="s">
        <v>10</v>
      </c>
      <c r="C200" s="1">
        <v>41000</v>
      </c>
      <c r="D200" s="4">
        <v>21976</v>
      </c>
      <c r="E200" s="4">
        <v>55980</v>
      </c>
      <c r="F200" s="4">
        <v>27845</v>
      </c>
      <c r="G200" s="4">
        <v>28135</v>
      </c>
    </row>
    <row r="201" spans="1:7">
      <c r="A201">
        <v>200</v>
      </c>
      <c r="B201" t="s">
        <v>10</v>
      </c>
      <c r="C201" s="1">
        <v>41030</v>
      </c>
      <c r="D201" s="4">
        <v>22038</v>
      </c>
      <c r="E201" s="4">
        <v>56036</v>
      </c>
      <c r="F201" s="4">
        <v>27887</v>
      </c>
      <c r="G201" s="4">
        <v>28149</v>
      </c>
    </row>
    <row r="202" spans="1:7">
      <c r="A202">
        <v>201</v>
      </c>
      <c r="B202" t="s">
        <v>10</v>
      </c>
      <c r="C202" s="1">
        <v>41061</v>
      </c>
      <c r="D202" s="4">
        <v>22023</v>
      </c>
      <c r="E202" s="4">
        <v>56025</v>
      </c>
      <c r="F202" s="4">
        <v>27861</v>
      </c>
      <c r="G202" s="4">
        <v>28164</v>
      </c>
    </row>
    <row r="203" spans="1:7">
      <c r="A203">
        <v>202</v>
      </c>
      <c r="B203" t="s">
        <v>10</v>
      </c>
      <c r="C203" s="1">
        <v>41091</v>
      </c>
      <c r="D203" s="4">
        <v>22011</v>
      </c>
      <c r="E203" s="4">
        <v>56024</v>
      </c>
      <c r="F203" s="4">
        <v>27849</v>
      </c>
      <c r="G203" s="4">
        <v>28175</v>
      </c>
    </row>
    <row r="204" spans="1:7">
      <c r="A204">
        <v>203</v>
      </c>
      <c r="B204" t="s">
        <v>10</v>
      </c>
      <c r="C204" s="1">
        <v>41122</v>
      </c>
      <c r="D204" s="4">
        <v>22013</v>
      </c>
      <c r="E204" s="4">
        <v>56040</v>
      </c>
      <c r="F204" s="4">
        <v>27851</v>
      </c>
      <c r="G204" s="4">
        <v>28189</v>
      </c>
    </row>
    <row r="205" spans="1:7">
      <c r="A205">
        <v>204</v>
      </c>
      <c r="B205" t="s">
        <v>10</v>
      </c>
      <c r="C205" s="1">
        <v>41153</v>
      </c>
      <c r="D205" s="4">
        <v>22015</v>
      </c>
      <c r="E205" s="4">
        <v>56017</v>
      </c>
      <c r="F205" s="4">
        <v>27835</v>
      </c>
      <c r="G205" s="4">
        <v>28182</v>
      </c>
    </row>
    <row r="206" spans="1:7">
      <c r="A206">
        <v>205</v>
      </c>
      <c r="B206" t="s">
        <v>10</v>
      </c>
      <c r="C206" s="1">
        <v>41183</v>
      </c>
      <c r="D206" s="4">
        <v>22029</v>
      </c>
      <c r="E206" s="4">
        <v>56030</v>
      </c>
      <c r="F206" s="4">
        <v>27845</v>
      </c>
      <c r="G206" s="4">
        <v>28185</v>
      </c>
    </row>
    <row r="207" spans="1:7">
      <c r="A207">
        <v>206</v>
      </c>
      <c r="B207" t="s">
        <v>10</v>
      </c>
      <c r="C207" s="1">
        <v>41214</v>
      </c>
      <c r="D207" s="4">
        <v>22021</v>
      </c>
      <c r="E207" s="4">
        <v>56041</v>
      </c>
      <c r="F207" s="4">
        <v>27854</v>
      </c>
      <c r="G207" s="4">
        <v>28187</v>
      </c>
    </row>
    <row r="208" spans="1:7">
      <c r="A208">
        <v>207</v>
      </c>
      <c r="B208" t="s">
        <v>10</v>
      </c>
      <c r="C208" s="1">
        <v>41244</v>
      </c>
      <c r="D208" s="4">
        <v>22012</v>
      </c>
      <c r="E208" s="4">
        <v>56024</v>
      </c>
      <c r="F208" s="4">
        <v>27842</v>
      </c>
      <c r="G208" s="4">
        <v>28182</v>
      </c>
    </row>
    <row r="209" spans="1:7">
      <c r="A209">
        <v>208</v>
      </c>
      <c r="B209" t="s">
        <v>11</v>
      </c>
      <c r="C209" s="1">
        <v>41275</v>
      </c>
      <c r="D209" s="4">
        <v>22017</v>
      </c>
      <c r="E209" s="4">
        <v>56027</v>
      </c>
      <c r="F209" s="4">
        <v>27852</v>
      </c>
      <c r="G209" s="4">
        <v>28175</v>
      </c>
    </row>
    <row r="210" spans="1:7">
      <c r="A210">
        <v>209</v>
      </c>
      <c r="B210" t="s">
        <v>11</v>
      </c>
      <c r="C210" s="1">
        <v>41306</v>
      </c>
      <c r="D210" s="4">
        <v>21972</v>
      </c>
      <c r="E210" s="4">
        <v>55956</v>
      </c>
      <c r="F210" s="4">
        <v>27807</v>
      </c>
      <c r="G210" s="4">
        <v>28149</v>
      </c>
    </row>
    <row r="211" spans="1:7">
      <c r="A211">
        <v>210</v>
      </c>
      <c r="B211" t="s">
        <v>11</v>
      </c>
      <c r="C211" s="1">
        <v>41334</v>
      </c>
      <c r="D211" s="4">
        <v>21938</v>
      </c>
      <c r="E211" s="4">
        <v>55903</v>
      </c>
      <c r="F211" s="4">
        <v>27775</v>
      </c>
      <c r="G211" s="4">
        <v>28128</v>
      </c>
    </row>
    <row r="212" spans="1:7">
      <c r="A212">
        <v>211</v>
      </c>
      <c r="B212" t="s">
        <v>11</v>
      </c>
      <c r="C212" s="1">
        <v>41365</v>
      </c>
      <c r="D212" s="5">
        <v>21952</v>
      </c>
      <c r="E212" s="5">
        <v>55775</v>
      </c>
      <c r="F212" s="6">
        <v>27679</v>
      </c>
      <c r="G212" s="5">
        <v>28096</v>
      </c>
    </row>
    <row r="213" spans="1:7">
      <c r="A213">
        <v>212</v>
      </c>
      <c r="B213" t="s">
        <v>11</v>
      </c>
      <c r="C213" s="1">
        <v>41395</v>
      </c>
      <c r="D213" s="6">
        <v>22014</v>
      </c>
      <c r="E213" s="6">
        <v>55817</v>
      </c>
      <c r="F213" s="6">
        <v>27717</v>
      </c>
      <c r="G213" s="6">
        <v>28100</v>
      </c>
    </row>
    <row r="214" spans="1:7">
      <c r="A214">
        <v>213</v>
      </c>
      <c r="B214" t="s">
        <v>11</v>
      </c>
      <c r="C214" s="1">
        <v>41426</v>
      </c>
      <c r="D214" s="6">
        <v>22018</v>
      </c>
      <c r="E214" s="6">
        <v>55785</v>
      </c>
      <c r="F214" s="6">
        <v>27692</v>
      </c>
      <c r="G214" s="6">
        <v>28093</v>
      </c>
    </row>
    <row r="215" spans="1:7">
      <c r="A215">
        <v>214</v>
      </c>
      <c r="B215" t="s">
        <v>11</v>
      </c>
      <c r="C215" s="1">
        <v>41456</v>
      </c>
      <c r="D215" s="6">
        <v>21993</v>
      </c>
      <c r="E215" s="6">
        <v>55702</v>
      </c>
      <c r="F215" s="6">
        <v>27657</v>
      </c>
      <c r="G215" s="6">
        <v>28045</v>
      </c>
    </row>
    <row r="216" spans="1:7">
      <c r="A216">
        <v>215</v>
      </c>
      <c r="B216" t="s">
        <v>11</v>
      </c>
      <c r="C216" s="1">
        <v>41487</v>
      </c>
      <c r="D216" s="6">
        <v>22043</v>
      </c>
      <c r="E216" s="6">
        <v>55723</v>
      </c>
      <c r="F216" s="6">
        <v>27674</v>
      </c>
      <c r="G216" s="6">
        <v>28049</v>
      </c>
    </row>
    <row r="217" spans="1:7">
      <c r="A217">
        <v>216</v>
      </c>
      <c r="B217" t="s">
        <v>11</v>
      </c>
      <c r="C217" s="1">
        <v>41518</v>
      </c>
      <c r="D217" s="6">
        <v>22031</v>
      </c>
      <c r="E217" s="6">
        <v>55719</v>
      </c>
      <c r="F217" s="6">
        <v>27691</v>
      </c>
      <c r="G217" s="6">
        <v>28028</v>
      </c>
    </row>
    <row r="218" spans="1:7">
      <c r="A218">
        <v>217</v>
      </c>
      <c r="B218" t="s">
        <v>11</v>
      </c>
      <c r="C218" s="1">
        <v>41548</v>
      </c>
      <c r="D218" s="6">
        <v>22019</v>
      </c>
      <c r="E218" s="6">
        <v>55679</v>
      </c>
      <c r="F218" s="6">
        <v>27661</v>
      </c>
      <c r="G218" s="6">
        <v>28018</v>
      </c>
    </row>
    <row r="219" spans="1:7">
      <c r="A219">
        <v>218</v>
      </c>
      <c r="B219" t="s">
        <v>11</v>
      </c>
      <c r="C219" s="1">
        <v>41579</v>
      </c>
      <c r="D219" s="6">
        <v>22035</v>
      </c>
      <c r="E219" s="6">
        <v>55702</v>
      </c>
      <c r="F219" s="6">
        <v>27685</v>
      </c>
      <c r="G219" s="6">
        <v>28017</v>
      </c>
    </row>
    <row r="220" spans="1:7">
      <c r="A220">
        <v>219</v>
      </c>
      <c r="B220" t="s">
        <v>11</v>
      </c>
      <c r="C220" s="1">
        <v>41609</v>
      </c>
      <c r="D220" s="6">
        <v>22026</v>
      </c>
      <c r="E220" s="6">
        <v>55685</v>
      </c>
      <c r="F220" s="6">
        <v>27669</v>
      </c>
      <c r="G220" s="6">
        <v>28016</v>
      </c>
    </row>
    <row r="221" spans="1:7">
      <c r="A221">
        <v>220</v>
      </c>
      <c r="B221" t="s">
        <v>12</v>
      </c>
      <c r="C221" s="1">
        <v>41640</v>
      </c>
      <c r="D221" s="6">
        <v>22025</v>
      </c>
      <c r="E221" s="6">
        <v>55664</v>
      </c>
      <c r="F221" s="6">
        <v>27652</v>
      </c>
      <c r="G221" s="6">
        <v>28012</v>
      </c>
    </row>
    <row r="222" spans="1:7">
      <c r="A222">
        <v>221</v>
      </c>
      <c r="B222" t="s">
        <v>12</v>
      </c>
      <c r="C222" s="1">
        <v>41671</v>
      </c>
      <c r="D222" s="4">
        <v>22018</v>
      </c>
      <c r="E222" s="4">
        <v>55634</v>
      </c>
      <c r="F222" s="4">
        <v>27644</v>
      </c>
      <c r="G222" s="4">
        <v>27990</v>
      </c>
    </row>
    <row r="223" spans="1:7">
      <c r="A223">
        <v>222</v>
      </c>
      <c r="B223" t="s">
        <v>12</v>
      </c>
      <c r="C223" s="1">
        <v>41699</v>
      </c>
      <c r="D223" s="4">
        <v>22028</v>
      </c>
      <c r="E223" s="4">
        <v>55612</v>
      </c>
      <c r="F223" s="4">
        <v>27639</v>
      </c>
      <c r="G223" s="4">
        <v>27973</v>
      </c>
    </row>
    <row r="224" spans="1:7">
      <c r="A224">
        <v>223</v>
      </c>
      <c r="B224" t="s">
        <v>12</v>
      </c>
      <c r="C224" s="1">
        <v>41730</v>
      </c>
      <c r="D224" s="5">
        <v>22119</v>
      </c>
      <c r="E224" s="5">
        <v>55515</v>
      </c>
      <c r="F224" s="6">
        <v>27595</v>
      </c>
      <c r="G224" s="5">
        <v>27920</v>
      </c>
    </row>
    <row r="225" spans="1:7">
      <c r="A225">
        <v>224</v>
      </c>
      <c r="B225" t="s">
        <v>12</v>
      </c>
      <c r="C225" s="1">
        <v>41760</v>
      </c>
      <c r="D225" s="6">
        <v>22164</v>
      </c>
      <c r="E225" s="6">
        <v>55561</v>
      </c>
      <c r="F225" s="6">
        <v>27597</v>
      </c>
      <c r="G225" s="6">
        <v>27964</v>
      </c>
    </row>
    <row r="226" spans="1:7">
      <c r="A226">
        <v>225</v>
      </c>
      <c r="B226" t="s">
        <v>12</v>
      </c>
      <c r="C226" s="1">
        <v>41791</v>
      </c>
      <c r="D226" s="6">
        <v>22179</v>
      </c>
      <c r="E226" s="6">
        <v>55565</v>
      </c>
      <c r="F226" s="6">
        <v>27614</v>
      </c>
      <c r="G226" s="6">
        <v>27951</v>
      </c>
    </row>
    <row r="227" spans="1:7">
      <c r="A227">
        <v>226</v>
      </c>
      <c r="B227" t="s">
        <v>12</v>
      </c>
      <c r="C227" s="1">
        <v>41821</v>
      </c>
      <c r="D227" s="6">
        <v>22213</v>
      </c>
      <c r="E227" s="6">
        <v>55595</v>
      </c>
      <c r="F227" s="6">
        <v>27627</v>
      </c>
      <c r="G227" s="6">
        <v>27968</v>
      </c>
    </row>
    <row r="228" spans="1:7">
      <c r="A228">
        <v>227</v>
      </c>
      <c r="B228" t="s">
        <v>12</v>
      </c>
      <c r="C228" s="1">
        <v>41852</v>
      </c>
      <c r="D228" s="6">
        <v>22260</v>
      </c>
      <c r="E228" s="6">
        <v>55639</v>
      </c>
      <c r="F228" s="6">
        <v>27659</v>
      </c>
      <c r="G228" s="6">
        <v>27980</v>
      </c>
    </row>
    <row r="229" spans="1:7">
      <c r="A229">
        <v>228</v>
      </c>
      <c r="B229" t="s">
        <v>12</v>
      </c>
      <c r="C229" s="1">
        <v>41883</v>
      </c>
      <c r="D229" s="6">
        <v>22280</v>
      </c>
      <c r="E229" s="6">
        <v>55618</v>
      </c>
      <c r="F229" s="6">
        <v>27655</v>
      </c>
      <c r="G229" s="6">
        <v>27963</v>
      </c>
    </row>
    <row r="230" spans="1:7">
      <c r="A230">
        <v>229</v>
      </c>
      <c r="B230" t="s">
        <v>12</v>
      </c>
      <c r="C230" s="1">
        <v>41913</v>
      </c>
      <c r="D230" s="6">
        <v>22284</v>
      </c>
      <c r="E230" s="6">
        <v>55617</v>
      </c>
      <c r="F230" s="6">
        <v>27649</v>
      </c>
      <c r="G230" s="6">
        <v>27968</v>
      </c>
    </row>
    <row r="231" spans="1:7">
      <c r="A231">
        <v>230</v>
      </c>
      <c r="B231" t="s">
        <v>12</v>
      </c>
      <c r="C231" s="1">
        <v>41944</v>
      </c>
      <c r="D231" s="6">
        <v>22299</v>
      </c>
      <c r="E231" s="6">
        <v>55618</v>
      </c>
      <c r="F231" s="6">
        <v>27633</v>
      </c>
      <c r="G231" s="6">
        <v>27985</v>
      </c>
    </row>
    <row r="232" spans="1:7">
      <c r="A232">
        <v>231</v>
      </c>
      <c r="B232" t="s">
        <v>12</v>
      </c>
      <c r="C232" s="1">
        <v>41974</v>
      </c>
      <c r="D232" s="6">
        <v>22324</v>
      </c>
      <c r="E232" s="6">
        <v>55654</v>
      </c>
      <c r="F232" s="6">
        <v>27653</v>
      </c>
      <c r="G232" s="6">
        <v>28001</v>
      </c>
    </row>
    <row r="233" spans="1:7">
      <c r="A233">
        <v>232</v>
      </c>
      <c r="B233" t="s">
        <v>13</v>
      </c>
      <c r="C233" s="1">
        <v>42005</v>
      </c>
      <c r="D233" s="6">
        <v>22304</v>
      </c>
      <c r="E233" s="6">
        <v>55590</v>
      </c>
      <c r="F233" s="6">
        <v>27632</v>
      </c>
      <c r="G233" s="6">
        <v>27958</v>
      </c>
    </row>
    <row r="234" spans="1:7">
      <c r="A234">
        <v>233</v>
      </c>
      <c r="B234" t="s">
        <v>13</v>
      </c>
      <c r="C234" s="1">
        <v>42036</v>
      </c>
      <c r="D234" s="4">
        <v>22294</v>
      </c>
      <c r="E234" s="4">
        <v>55566</v>
      </c>
      <c r="F234" s="4">
        <v>27607</v>
      </c>
      <c r="G234" s="4">
        <v>27959</v>
      </c>
    </row>
    <row r="235" spans="1:7">
      <c r="A235">
        <v>234</v>
      </c>
      <c r="B235" t="s">
        <v>13</v>
      </c>
      <c r="C235" s="1">
        <v>42064</v>
      </c>
      <c r="D235" s="4">
        <v>22277</v>
      </c>
      <c r="E235" s="4">
        <v>55501</v>
      </c>
      <c r="F235" s="4">
        <v>27587</v>
      </c>
      <c r="G235" s="4">
        <v>27914</v>
      </c>
    </row>
    <row r="236" spans="1:7">
      <c r="A236">
        <v>235</v>
      </c>
      <c r="B236" t="s">
        <v>13</v>
      </c>
      <c r="C236" s="1">
        <v>42095</v>
      </c>
      <c r="D236" s="5">
        <v>22324</v>
      </c>
      <c r="E236" s="5">
        <v>55395</v>
      </c>
      <c r="F236" s="6">
        <v>27547</v>
      </c>
      <c r="G236" s="5">
        <v>27848</v>
      </c>
    </row>
    <row r="237" spans="1:7">
      <c r="A237">
        <v>236</v>
      </c>
      <c r="B237" t="s">
        <v>13</v>
      </c>
      <c r="C237" s="1">
        <v>42125</v>
      </c>
      <c r="D237" s="6">
        <v>22395</v>
      </c>
      <c r="E237" s="6">
        <v>55453</v>
      </c>
      <c r="F237" s="6">
        <v>27593</v>
      </c>
      <c r="G237" s="6">
        <v>27860</v>
      </c>
    </row>
    <row r="238" spans="1:7">
      <c r="A238">
        <v>237</v>
      </c>
      <c r="B238" t="s">
        <v>13</v>
      </c>
      <c r="C238" s="1">
        <v>42156</v>
      </c>
      <c r="D238" s="6">
        <v>22403</v>
      </c>
      <c r="E238" s="6">
        <v>55448</v>
      </c>
      <c r="F238" s="6">
        <v>27570</v>
      </c>
      <c r="G238" s="6">
        <v>27878</v>
      </c>
    </row>
    <row r="239" spans="1:7">
      <c r="A239">
        <v>238</v>
      </c>
      <c r="B239" t="s">
        <v>13</v>
      </c>
      <c r="C239" s="1">
        <v>42186</v>
      </c>
      <c r="D239" s="6">
        <v>22434</v>
      </c>
      <c r="E239" s="6">
        <v>55487</v>
      </c>
      <c r="F239" s="6">
        <v>27617</v>
      </c>
      <c r="G239" s="6">
        <v>27870</v>
      </c>
    </row>
    <row r="240" spans="1:7">
      <c r="A240">
        <v>239</v>
      </c>
      <c r="B240" t="s">
        <v>13</v>
      </c>
      <c r="C240" s="1">
        <v>42217</v>
      </c>
      <c r="D240" s="6">
        <v>22425</v>
      </c>
      <c r="E240" s="6">
        <v>55450</v>
      </c>
      <c r="F240" s="6">
        <v>27609</v>
      </c>
      <c r="G240" s="6">
        <v>27841</v>
      </c>
    </row>
    <row r="241" spans="1:7">
      <c r="A241">
        <v>240</v>
      </c>
      <c r="B241" t="s">
        <v>13</v>
      </c>
      <c r="C241" s="1">
        <v>42248</v>
      </c>
      <c r="D241" s="6">
        <v>22432</v>
      </c>
      <c r="E241" s="6">
        <v>55448</v>
      </c>
      <c r="F241" s="6">
        <v>27603</v>
      </c>
      <c r="G241" s="6">
        <v>27845</v>
      </c>
    </row>
    <row r="242" spans="1:7">
      <c r="A242">
        <v>241</v>
      </c>
      <c r="B242" t="s">
        <v>13</v>
      </c>
      <c r="C242" s="1">
        <v>42278</v>
      </c>
      <c r="D242" s="6">
        <v>22301</v>
      </c>
      <c r="E242" s="6">
        <f t="shared" ref="E242:E262" si="5">F242+G242</f>
        <v>55912</v>
      </c>
      <c r="F242" s="6">
        <v>27811</v>
      </c>
      <c r="G242" s="6">
        <v>28101</v>
      </c>
    </row>
    <row r="243" spans="1:7">
      <c r="A243">
        <v>242</v>
      </c>
      <c r="B243" t="s">
        <v>13</v>
      </c>
      <c r="C243" s="1">
        <v>42309</v>
      </c>
      <c r="D243" s="6">
        <f>D242+7</f>
        <v>22308</v>
      </c>
      <c r="E243" s="6">
        <f t="shared" si="5"/>
        <v>55894</v>
      </c>
      <c r="F243" s="6">
        <f>F242-14</f>
        <v>27797</v>
      </c>
      <c r="G243" s="6">
        <f>G242-4</f>
        <v>28097</v>
      </c>
    </row>
    <row r="244" spans="1:7">
      <c r="A244">
        <v>243</v>
      </c>
      <c r="B244" t="s">
        <v>13</v>
      </c>
      <c r="C244" s="1">
        <v>42339</v>
      </c>
      <c r="D244" s="6">
        <f>D243+17</f>
        <v>22325</v>
      </c>
      <c r="E244" s="6">
        <f t="shared" si="5"/>
        <v>55916</v>
      </c>
      <c r="F244" s="6">
        <f>F243+28</f>
        <v>27825</v>
      </c>
      <c r="G244" s="6">
        <f>G243-6</f>
        <v>28091</v>
      </c>
    </row>
    <row r="245" spans="1:7">
      <c r="A245">
        <v>244</v>
      </c>
      <c r="B245" t="s">
        <v>14</v>
      </c>
      <c r="C245" s="1">
        <v>42370</v>
      </c>
      <c r="D245" s="6">
        <f>D244+16</f>
        <v>22341</v>
      </c>
      <c r="E245" s="6">
        <f t="shared" si="5"/>
        <v>55930</v>
      </c>
      <c r="F245" s="6">
        <f>F244+16</f>
        <v>27841</v>
      </c>
      <c r="G245" s="6">
        <f>G244-2</f>
        <v>28089</v>
      </c>
    </row>
    <row r="246" spans="1:7">
      <c r="A246">
        <v>245</v>
      </c>
      <c r="B246" t="s">
        <v>14</v>
      </c>
      <c r="C246" s="1">
        <v>42401</v>
      </c>
      <c r="D246" s="4">
        <f>D245-14</f>
        <v>22327</v>
      </c>
      <c r="E246" s="4">
        <f t="shared" si="5"/>
        <v>55886</v>
      </c>
      <c r="F246" s="4">
        <f>F245-27</f>
        <v>27814</v>
      </c>
      <c r="G246" s="4">
        <f>G245-17</f>
        <v>28072</v>
      </c>
    </row>
    <row r="247" spans="1:7">
      <c r="A247">
        <v>246</v>
      </c>
      <c r="B247" t="s">
        <v>14</v>
      </c>
      <c r="C247" s="1">
        <v>42430</v>
      </c>
      <c r="D247" s="4">
        <f>D246-27</f>
        <v>22300</v>
      </c>
      <c r="E247" s="4">
        <f t="shared" si="5"/>
        <v>55817</v>
      </c>
      <c r="F247" s="4">
        <f>F246-27+5</f>
        <v>27792</v>
      </c>
      <c r="G247" s="4">
        <f>G246-43-4</f>
        <v>28025</v>
      </c>
    </row>
    <row r="248" spans="1:7">
      <c r="A248">
        <v>247</v>
      </c>
      <c r="B248" t="s">
        <v>14</v>
      </c>
      <c r="C248" s="1">
        <v>42461</v>
      </c>
      <c r="D248" s="5">
        <f>D247+29</f>
        <v>22329</v>
      </c>
      <c r="E248" s="5">
        <f t="shared" si="5"/>
        <v>55666</v>
      </c>
      <c r="F248" s="6">
        <f>F247-76</f>
        <v>27716</v>
      </c>
      <c r="G248" s="5">
        <f>G247-75</f>
        <v>27950</v>
      </c>
    </row>
    <row r="249" spans="1:7">
      <c r="A249">
        <v>248</v>
      </c>
      <c r="B249" t="s">
        <v>14</v>
      </c>
      <c r="C249" s="1">
        <v>42491</v>
      </c>
      <c r="D249" s="6">
        <f>D248+119</f>
        <v>22448</v>
      </c>
      <c r="E249" s="6">
        <f t="shared" si="5"/>
        <v>55749</v>
      </c>
      <c r="F249" s="6">
        <f>F248+70</f>
        <v>27786</v>
      </c>
      <c r="G249" s="6">
        <f>G248+13</f>
        <v>27963</v>
      </c>
    </row>
    <row r="250" spans="1:7">
      <c r="A250">
        <v>249</v>
      </c>
      <c r="B250" t="s">
        <v>14</v>
      </c>
      <c r="C250" s="1">
        <v>42522</v>
      </c>
      <c r="D250" s="6">
        <f>D249+18</f>
        <v>22466</v>
      </c>
      <c r="E250" s="6">
        <f t="shared" si="5"/>
        <v>55763</v>
      </c>
      <c r="F250" s="6">
        <f>F249+10</f>
        <v>27796</v>
      </c>
      <c r="G250" s="6">
        <f>G249+4</f>
        <v>27967</v>
      </c>
    </row>
    <row r="251" spans="1:7">
      <c r="A251">
        <v>250</v>
      </c>
      <c r="B251" t="s">
        <v>14</v>
      </c>
      <c r="C251" s="1">
        <v>42552</v>
      </c>
      <c r="D251" s="6">
        <f>D250-3</f>
        <v>22463</v>
      </c>
      <c r="E251" s="6">
        <f t="shared" si="5"/>
        <v>55758</v>
      </c>
      <c r="F251" s="6">
        <f>F250-1</f>
        <v>27795</v>
      </c>
      <c r="G251" s="6">
        <f>G250-4</f>
        <v>27963</v>
      </c>
    </row>
    <row r="252" spans="1:7">
      <c r="A252">
        <v>251</v>
      </c>
      <c r="B252" t="s">
        <v>14</v>
      </c>
      <c r="C252" s="1">
        <v>42583</v>
      </c>
      <c r="D252" s="6">
        <f>D251+22</f>
        <v>22485</v>
      </c>
      <c r="E252" s="6">
        <f t="shared" si="5"/>
        <v>55783</v>
      </c>
      <c r="F252" s="6">
        <f>F251+9</f>
        <v>27804</v>
      </c>
      <c r="G252" s="6">
        <f>G251+16</f>
        <v>27979</v>
      </c>
    </row>
    <row r="253" spans="1:7">
      <c r="A253">
        <v>252</v>
      </c>
      <c r="B253" t="s">
        <v>14</v>
      </c>
      <c r="C253" s="1">
        <v>42614</v>
      </c>
      <c r="D253" s="6">
        <f>D252-10</f>
        <v>22475</v>
      </c>
      <c r="E253" s="6">
        <f t="shared" si="5"/>
        <v>55772</v>
      </c>
      <c r="F253" s="6">
        <f>F252-3</f>
        <v>27801</v>
      </c>
      <c r="G253" s="6">
        <f>G252-8</f>
        <v>27971</v>
      </c>
    </row>
    <row r="254" spans="1:7">
      <c r="A254">
        <v>253</v>
      </c>
      <c r="B254" t="s">
        <v>14</v>
      </c>
      <c r="C254" s="1">
        <v>42644</v>
      </c>
      <c r="D254" s="6">
        <f>D253+39</f>
        <v>22514</v>
      </c>
      <c r="E254" s="6">
        <f t="shared" si="5"/>
        <v>55792</v>
      </c>
      <c r="F254" s="6">
        <f>F253+21</f>
        <v>27822</v>
      </c>
      <c r="G254" s="6">
        <f>G253-1</f>
        <v>27970</v>
      </c>
    </row>
    <row r="255" spans="1:7">
      <c r="A255">
        <v>254</v>
      </c>
      <c r="B255" t="s">
        <v>14</v>
      </c>
      <c r="C255" s="1">
        <v>42675</v>
      </c>
      <c r="D255" s="6">
        <f>D254+21</f>
        <v>22535</v>
      </c>
      <c r="E255" s="6">
        <f t="shared" si="5"/>
        <v>55801</v>
      </c>
      <c r="F255" s="6">
        <f>F254+0</f>
        <v>27822</v>
      </c>
      <c r="G255" s="6">
        <f>G254+9</f>
        <v>27979</v>
      </c>
    </row>
    <row r="256" spans="1:7">
      <c r="A256">
        <v>255</v>
      </c>
      <c r="B256" t="s">
        <v>14</v>
      </c>
      <c r="C256" s="1">
        <v>42705</v>
      </c>
      <c r="D256" s="6">
        <f>D255+30</f>
        <v>22565</v>
      </c>
      <c r="E256" s="6">
        <f t="shared" si="5"/>
        <v>55824</v>
      </c>
      <c r="F256" s="6">
        <f>F255+9</f>
        <v>27831</v>
      </c>
      <c r="G256" s="6">
        <f>G255+14</f>
        <v>27993</v>
      </c>
    </row>
    <row r="257" spans="1:7">
      <c r="A257">
        <v>256</v>
      </c>
      <c r="B257" t="s">
        <v>15</v>
      </c>
      <c r="C257" s="1">
        <v>42736</v>
      </c>
      <c r="D257" s="6">
        <f>D256+21</f>
        <v>22586</v>
      </c>
      <c r="E257" s="6">
        <f t="shared" si="5"/>
        <v>55848</v>
      </c>
      <c r="F257" s="6">
        <f>F256+13</f>
        <v>27844</v>
      </c>
      <c r="G257" s="6">
        <f>G256+11</f>
        <v>28004</v>
      </c>
    </row>
    <row r="258" spans="1:7">
      <c r="A258">
        <v>257</v>
      </c>
      <c r="B258" t="s">
        <v>15</v>
      </c>
      <c r="C258" s="1">
        <v>42767</v>
      </c>
      <c r="D258" s="4">
        <f>D257+32</f>
        <v>22618</v>
      </c>
      <c r="E258" s="4">
        <f t="shared" si="5"/>
        <v>55864</v>
      </c>
      <c r="F258" s="4">
        <f>F257+17</f>
        <v>27861</v>
      </c>
      <c r="G258" s="4">
        <f>G257-1</f>
        <v>28003</v>
      </c>
    </row>
    <row r="259" spans="1:7">
      <c r="A259">
        <v>258</v>
      </c>
      <c r="B259" t="s">
        <v>15</v>
      </c>
      <c r="C259" s="1">
        <v>42795</v>
      </c>
      <c r="D259" s="4">
        <f>D258-9</f>
        <v>22609</v>
      </c>
      <c r="E259" s="4">
        <f t="shared" si="5"/>
        <v>55827</v>
      </c>
      <c r="F259" s="4">
        <f>F258-22</f>
        <v>27839</v>
      </c>
      <c r="G259" s="4">
        <f>G258-15</f>
        <v>27988</v>
      </c>
    </row>
    <row r="260" spans="1:7">
      <c r="A260">
        <v>259</v>
      </c>
      <c r="B260" t="s">
        <v>15</v>
      </c>
      <c r="C260" s="1">
        <v>42826</v>
      </c>
      <c r="D260" s="4">
        <f>D259+64</f>
        <v>22673</v>
      </c>
      <c r="E260" s="4">
        <f t="shared" si="5"/>
        <v>55737</v>
      </c>
      <c r="F260" s="4">
        <f>F259-57</f>
        <v>27782</v>
      </c>
      <c r="G260" s="4">
        <f>G259-33</f>
        <v>27955</v>
      </c>
    </row>
    <row r="261" spans="1:7">
      <c r="A261">
        <v>260</v>
      </c>
      <c r="B261" t="s">
        <v>15</v>
      </c>
      <c r="C261" s="1">
        <v>42856</v>
      </c>
      <c r="D261" s="4">
        <f>D260+155</f>
        <v>22828</v>
      </c>
      <c r="E261" s="4">
        <f t="shared" si="5"/>
        <v>55890</v>
      </c>
      <c r="F261" s="4">
        <f>F260+113</f>
        <v>27895</v>
      </c>
      <c r="G261" s="4">
        <f>G260+40</f>
        <v>27995</v>
      </c>
    </row>
    <row r="262" spans="1:7">
      <c r="A262">
        <v>261</v>
      </c>
      <c r="B262" t="s">
        <v>15</v>
      </c>
      <c r="C262" s="1">
        <v>42887</v>
      </c>
      <c r="D262" s="4">
        <f>D261+16</f>
        <v>22844</v>
      </c>
      <c r="E262" s="4">
        <f t="shared" si="5"/>
        <v>55871</v>
      </c>
      <c r="F262" s="4">
        <f>F261-7</f>
        <v>27888</v>
      </c>
      <c r="G262" s="4">
        <f>G261-12</f>
        <v>27983</v>
      </c>
    </row>
    <row r="263" spans="1:7">
      <c r="A263">
        <v>262</v>
      </c>
      <c r="B263" t="s">
        <v>15</v>
      </c>
      <c r="C263" s="1">
        <v>42917</v>
      </c>
      <c r="D263" s="6">
        <v>22849</v>
      </c>
      <c r="E263" s="6">
        <v>55878</v>
      </c>
      <c r="F263" s="6">
        <v>27884</v>
      </c>
      <c r="G263" s="6">
        <v>27994</v>
      </c>
    </row>
    <row r="264" spans="1:7">
      <c r="A264">
        <v>263</v>
      </c>
      <c r="B264" t="s">
        <v>15</v>
      </c>
      <c r="C264" s="1">
        <v>42948</v>
      </c>
      <c r="D264" s="6">
        <v>22881</v>
      </c>
      <c r="E264" s="6">
        <v>55870</v>
      </c>
      <c r="F264" s="6">
        <v>27865</v>
      </c>
      <c r="G264" s="6">
        <v>28005</v>
      </c>
    </row>
    <row r="265" spans="1:7">
      <c r="A265">
        <v>264</v>
      </c>
      <c r="B265" t="s">
        <v>15</v>
      </c>
      <c r="C265" s="1">
        <v>42979</v>
      </c>
      <c r="D265" s="6">
        <f>D264+14</f>
        <v>22895</v>
      </c>
      <c r="E265" s="6">
        <f>F265+G265</f>
        <v>55864</v>
      </c>
      <c r="F265" s="6">
        <f>F264-6+13</f>
        <v>27872</v>
      </c>
      <c r="G265" s="6">
        <f>G264-8-5</f>
        <v>27992</v>
      </c>
    </row>
    <row r="266" spans="1:7">
      <c r="A266">
        <v>265</v>
      </c>
      <c r="B266" t="s">
        <v>15</v>
      </c>
      <c r="C266" s="1">
        <v>43009</v>
      </c>
      <c r="D266" s="6">
        <v>22878</v>
      </c>
      <c r="E266" s="6">
        <v>55826</v>
      </c>
      <c r="F266" s="6">
        <v>27866</v>
      </c>
      <c r="G266" s="6">
        <v>27960</v>
      </c>
    </row>
    <row r="267" spans="1:7">
      <c r="A267">
        <v>266</v>
      </c>
      <c r="B267" t="s">
        <v>15</v>
      </c>
      <c r="C267" s="1">
        <v>43040</v>
      </c>
      <c r="D267" s="6">
        <v>22874</v>
      </c>
      <c r="E267" s="6">
        <v>55820</v>
      </c>
      <c r="F267" s="6">
        <v>27860</v>
      </c>
      <c r="G267" s="6">
        <v>27960</v>
      </c>
    </row>
    <row r="268" spans="1:7">
      <c r="A268">
        <v>267</v>
      </c>
      <c r="B268" t="s">
        <v>15</v>
      </c>
      <c r="C268" s="1">
        <v>43070</v>
      </c>
      <c r="D268" s="6">
        <v>22901</v>
      </c>
      <c r="E268" s="6">
        <v>55834</v>
      </c>
      <c r="F268" s="6">
        <v>27859</v>
      </c>
      <c r="G268" s="6">
        <v>27975</v>
      </c>
    </row>
    <row r="269" spans="1:7">
      <c r="A269">
        <v>268</v>
      </c>
      <c r="B269" t="s">
        <v>16</v>
      </c>
      <c r="C269" s="1">
        <v>43101</v>
      </c>
      <c r="D269" s="6">
        <v>22921</v>
      </c>
      <c r="E269" s="6">
        <v>55857</v>
      </c>
      <c r="F269" s="6">
        <v>27864</v>
      </c>
      <c r="G269" s="6">
        <v>27993</v>
      </c>
    </row>
    <row r="270" spans="1:7">
      <c r="A270">
        <v>269</v>
      </c>
      <c r="B270" t="s">
        <v>16</v>
      </c>
      <c r="C270" s="1">
        <v>43132</v>
      </c>
      <c r="D270" s="6">
        <v>22912</v>
      </c>
      <c r="E270" s="6">
        <v>55844</v>
      </c>
      <c r="F270" s="6">
        <v>27849</v>
      </c>
      <c r="G270" s="6">
        <v>27995</v>
      </c>
    </row>
    <row r="271" spans="1:7">
      <c r="A271">
        <v>270</v>
      </c>
      <c r="B271" t="s">
        <v>16</v>
      </c>
      <c r="C271" s="1">
        <v>43160</v>
      </c>
      <c r="D271" s="6">
        <v>22898</v>
      </c>
      <c r="E271" s="6">
        <v>55782</v>
      </c>
      <c r="F271" s="6">
        <v>27813</v>
      </c>
      <c r="G271" s="6">
        <v>27969</v>
      </c>
    </row>
    <row r="272" spans="1:7">
      <c r="A272">
        <v>271</v>
      </c>
      <c r="B272" t="s">
        <v>16</v>
      </c>
      <c r="C272" s="1">
        <v>43191</v>
      </c>
      <c r="D272" s="6">
        <v>22962</v>
      </c>
      <c r="E272" s="6">
        <v>55646</v>
      </c>
      <c r="F272" s="6">
        <v>27771</v>
      </c>
      <c r="G272" s="6">
        <v>27875</v>
      </c>
    </row>
    <row r="273" spans="1:7">
      <c r="A273">
        <v>272</v>
      </c>
      <c r="B273" t="s">
        <v>16</v>
      </c>
      <c r="C273" s="1">
        <v>43221</v>
      </c>
      <c r="D273" s="6">
        <v>23081</v>
      </c>
      <c r="E273" s="6">
        <v>55750</v>
      </c>
      <c r="F273" s="6">
        <v>27848</v>
      </c>
      <c r="G273" s="6">
        <v>27902</v>
      </c>
    </row>
    <row r="274" spans="1:7">
      <c r="A274">
        <v>273</v>
      </c>
      <c r="B274" t="s">
        <v>16</v>
      </c>
      <c r="C274" s="1">
        <v>43252</v>
      </c>
      <c r="D274" s="6">
        <v>23102</v>
      </c>
      <c r="E274" s="6">
        <f>SUM(F274+G274)</f>
        <v>55756</v>
      </c>
      <c r="F274" s="6">
        <v>27844</v>
      </c>
      <c r="G274" s="6">
        <v>27912</v>
      </c>
    </row>
    <row r="275" spans="1:7">
      <c r="A275">
        <v>274</v>
      </c>
      <c r="B275" t="s">
        <v>16</v>
      </c>
      <c r="C275" s="1">
        <v>43282</v>
      </c>
      <c r="D275" s="6">
        <v>23133</v>
      </c>
      <c r="E275" s="6">
        <v>55768</v>
      </c>
      <c r="F275" s="6">
        <v>27851</v>
      </c>
      <c r="G275" s="6">
        <v>27917</v>
      </c>
    </row>
    <row r="276" spans="1:7">
      <c r="A276">
        <v>275</v>
      </c>
      <c r="B276" t="s">
        <v>16</v>
      </c>
      <c r="C276" s="1">
        <v>43313</v>
      </c>
      <c r="D276" s="6">
        <v>23162</v>
      </c>
      <c r="E276" s="6">
        <v>55792</v>
      </c>
      <c r="F276" s="6">
        <v>27854</v>
      </c>
      <c r="G276" s="6">
        <v>27938</v>
      </c>
    </row>
    <row r="277" spans="1:7">
      <c r="A277">
        <v>276</v>
      </c>
      <c r="B277" t="s">
        <v>16</v>
      </c>
      <c r="C277" s="1">
        <v>43344</v>
      </c>
      <c r="D277" s="6">
        <v>23188</v>
      </c>
      <c r="E277" s="6">
        <v>55799</v>
      </c>
      <c r="F277" s="6">
        <v>27862</v>
      </c>
      <c r="G277" s="6">
        <v>27937</v>
      </c>
    </row>
    <row r="278" spans="1:7">
      <c r="A278">
        <v>277</v>
      </c>
      <c r="B278" t="s">
        <v>16</v>
      </c>
      <c r="C278" s="1">
        <v>43374</v>
      </c>
      <c r="D278" s="21">
        <v>23202</v>
      </c>
      <c r="E278" s="6">
        <v>55804</v>
      </c>
      <c r="F278" s="6">
        <v>27866</v>
      </c>
      <c r="G278" s="6">
        <v>27938</v>
      </c>
    </row>
    <row r="279" spans="1:7">
      <c r="A279">
        <v>278</v>
      </c>
      <c r="B279" t="s">
        <v>16</v>
      </c>
      <c r="C279" s="1">
        <v>43405</v>
      </c>
      <c r="D279" s="6">
        <v>23164</v>
      </c>
      <c r="E279" s="6">
        <v>55737</v>
      </c>
      <c r="F279" s="6">
        <v>27833</v>
      </c>
      <c r="G279" s="6">
        <v>27904</v>
      </c>
    </row>
    <row r="280" spans="1:7">
      <c r="A280">
        <v>279</v>
      </c>
      <c r="B280" t="s">
        <v>16</v>
      </c>
      <c r="C280" s="1">
        <v>43435</v>
      </c>
      <c r="D280" s="19">
        <v>23209</v>
      </c>
      <c r="E280" s="6">
        <v>55748</v>
      </c>
      <c r="F280" s="6">
        <v>27836</v>
      </c>
      <c r="G280" s="6">
        <v>27912</v>
      </c>
    </row>
    <row r="281" spans="1:7">
      <c r="A281">
        <v>280</v>
      </c>
      <c r="B281" t="s">
        <v>17</v>
      </c>
      <c r="C281" s="1">
        <v>43466</v>
      </c>
      <c r="D281" s="20">
        <v>23240</v>
      </c>
      <c r="E281" s="2">
        <v>55764</v>
      </c>
      <c r="F281" s="2">
        <v>27846</v>
      </c>
      <c r="G281" s="2">
        <v>27918</v>
      </c>
    </row>
    <row r="282" spans="1:7" s="12" customFormat="1">
      <c r="C282" s="22"/>
      <c r="D282" s="3"/>
      <c r="E282" s="23"/>
      <c r="F282" s="23"/>
      <c r="G282" s="23"/>
    </row>
    <row r="283" spans="1:7">
      <c r="A283" s="15" t="s">
        <v>55</v>
      </c>
      <c r="B283" t="s">
        <v>56</v>
      </c>
    </row>
    <row r="284" spans="1:7">
      <c r="A284" s="15" t="s">
        <v>55</v>
      </c>
      <c r="B284" s="11"/>
      <c r="C284" s="12" t="s">
        <v>36</v>
      </c>
      <c r="D284" t="s">
        <v>54</v>
      </c>
      <c r="E284"/>
      <c r="F284"/>
    </row>
    <row r="285" spans="1:7">
      <c r="A285" s="15" t="s">
        <v>55</v>
      </c>
      <c r="B285" s="13"/>
      <c r="C285" s="12" t="s">
        <v>38</v>
      </c>
      <c r="D285" t="s">
        <v>53</v>
      </c>
      <c r="E285"/>
      <c r="F285"/>
    </row>
    <row r="286" spans="1:7">
      <c r="A286" s="15" t="s">
        <v>55</v>
      </c>
      <c r="B286" s="14"/>
      <c r="C286" s="12" t="s">
        <v>41</v>
      </c>
      <c r="D286" t="s">
        <v>52</v>
      </c>
      <c r="E286"/>
      <c r="F286"/>
    </row>
    <row r="287" spans="1:7">
      <c r="G287" s="10" t="s">
        <v>34</v>
      </c>
    </row>
    <row r="288" spans="1:7">
      <c r="G288" s="10" t="s">
        <v>35</v>
      </c>
    </row>
  </sheetData>
  <sortState ref="A2:H289">
    <sortCondition ref="A2:A289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"/>
  <sheetViews>
    <sheetView topLeftCell="D5" zoomScaleNormal="100" workbookViewId="0">
      <selection activeCell="D284" sqref="D284"/>
    </sheetView>
  </sheetViews>
  <sheetFormatPr defaultRowHeight="13.5"/>
  <cols>
    <col min="1" max="2" width="9" hidden="1" customWidth="1"/>
    <col min="3" max="3" width="11.625" bestFit="1" customWidth="1"/>
    <col min="4" max="4" width="9" style="2" customWidth="1"/>
    <col min="5" max="5" width="9.25" style="2" hidden="1" customWidth="1"/>
    <col min="6" max="6" width="9.75" style="2" customWidth="1"/>
    <col min="7" max="7" width="10.25" style="2" bestFit="1" customWidth="1"/>
  </cols>
  <sheetData>
    <row r="1" spans="1:8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</row>
    <row r="2" spans="1:8">
      <c r="A2">
        <v>1</v>
      </c>
      <c r="B2" t="s">
        <v>21</v>
      </c>
      <c r="C2" s="1">
        <v>34973</v>
      </c>
      <c r="D2" s="2">
        <v>17345</v>
      </c>
      <c r="E2" s="2">
        <f t="shared" ref="E2:E65" si="0">F2+G2</f>
        <v>52807</v>
      </c>
      <c r="F2" s="2">
        <v>26024</v>
      </c>
      <c r="G2" s="2">
        <v>26783</v>
      </c>
    </row>
    <row r="3" spans="1:8">
      <c r="A3">
        <v>2</v>
      </c>
      <c r="B3" t="s">
        <v>21</v>
      </c>
      <c r="C3" s="1">
        <v>35004</v>
      </c>
      <c r="D3" s="2">
        <v>17351</v>
      </c>
      <c r="E3" s="2">
        <f t="shared" si="0"/>
        <v>52813</v>
      </c>
      <c r="F3" s="2">
        <v>26018</v>
      </c>
      <c r="G3" s="2">
        <v>26795</v>
      </c>
    </row>
    <row r="4" spans="1:8">
      <c r="A4">
        <v>3</v>
      </c>
      <c r="B4" t="s">
        <v>21</v>
      </c>
      <c r="C4" s="1">
        <v>35034</v>
      </c>
      <c r="D4" s="2">
        <v>17372</v>
      </c>
      <c r="E4" s="2">
        <f t="shared" si="0"/>
        <v>52848</v>
      </c>
      <c r="F4" s="2">
        <v>26045</v>
      </c>
      <c r="G4" s="2">
        <v>26803</v>
      </c>
    </row>
    <row r="5" spans="1:8">
      <c r="A5">
        <v>4</v>
      </c>
      <c r="B5" t="s">
        <v>18</v>
      </c>
      <c r="C5" s="1">
        <v>35065</v>
      </c>
      <c r="D5" s="2">
        <v>17386</v>
      </c>
      <c r="E5" s="2">
        <f t="shared" si="0"/>
        <v>52881</v>
      </c>
      <c r="F5" s="2">
        <v>26058</v>
      </c>
      <c r="G5" s="2">
        <v>26823</v>
      </c>
    </row>
    <row r="6" spans="1:8">
      <c r="A6">
        <v>5</v>
      </c>
      <c r="B6" t="s">
        <v>18</v>
      </c>
      <c r="C6" s="1">
        <v>35096</v>
      </c>
      <c r="D6" s="2">
        <v>17410</v>
      </c>
      <c r="E6" s="2">
        <f t="shared" si="0"/>
        <v>52910</v>
      </c>
      <c r="F6" s="2">
        <v>26063</v>
      </c>
      <c r="G6" s="2">
        <v>26847</v>
      </c>
    </row>
    <row r="7" spans="1:8">
      <c r="A7">
        <v>6</v>
      </c>
      <c r="B7" t="s">
        <v>18</v>
      </c>
      <c r="C7" s="1">
        <v>35125</v>
      </c>
      <c r="D7" s="2">
        <v>17392</v>
      </c>
      <c r="E7" s="2">
        <f t="shared" si="0"/>
        <v>52862</v>
      </c>
      <c r="F7" s="2">
        <v>26047</v>
      </c>
      <c r="G7" s="2">
        <v>26815</v>
      </c>
    </row>
    <row r="8" spans="1:8">
      <c r="A8">
        <v>7</v>
      </c>
      <c r="B8" t="s">
        <v>18</v>
      </c>
      <c r="C8" s="1">
        <v>35156</v>
      </c>
      <c r="D8" s="2">
        <v>17361</v>
      </c>
      <c r="E8" s="2">
        <f t="shared" si="0"/>
        <v>52702</v>
      </c>
      <c r="F8" s="2">
        <v>25968</v>
      </c>
      <c r="G8" s="2">
        <v>26734</v>
      </c>
    </row>
    <row r="9" spans="1:8">
      <c r="A9">
        <v>8</v>
      </c>
      <c r="B9" t="s">
        <v>18</v>
      </c>
      <c r="C9" s="1">
        <v>35186</v>
      </c>
      <c r="D9" s="2">
        <v>17531</v>
      </c>
      <c r="E9" s="2">
        <f t="shared" si="0"/>
        <v>52869</v>
      </c>
      <c r="F9" s="2">
        <v>26050</v>
      </c>
      <c r="G9" s="2">
        <v>26819</v>
      </c>
    </row>
    <row r="10" spans="1:8">
      <c r="A10">
        <v>9</v>
      </c>
      <c r="B10" t="s">
        <v>18</v>
      </c>
      <c r="C10" s="1">
        <v>35217</v>
      </c>
      <c r="D10" s="2">
        <v>17550</v>
      </c>
      <c r="E10" s="2">
        <f t="shared" si="0"/>
        <v>52858</v>
      </c>
      <c r="F10" s="2">
        <v>26043</v>
      </c>
      <c r="G10" s="2">
        <v>26815</v>
      </c>
    </row>
    <row r="11" spans="1:8">
      <c r="A11">
        <v>10</v>
      </c>
      <c r="B11" t="s">
        <v>18</v>
      </c>
      <c r="C11" s="1">
        <v>35247</v>
      </c>
      <c r="D11" s="2">
        <v>17679</v>
      </c>
      <c r="E11" s="2">
        <f t="shared" si="0"/>
        <v>52960</v>
      </c>
      <c r="F11" s="2">
        <v>26058</v>
      </c>
      <c r="G11" s="2">
        <v>26902</v>
      </c>
    </row>
    <row r="12" spans="1:8">
      <c r="A12">
        <v>11</v>
      </c>
      <c r="B12" t="s">
        <v>18</v>
      </c>
      <c r="C12" s="1">
        <v>35278</v>
      </c>
      <c r="D12" s="2">
        <v>17767</v>
      </c>
      <c r="E12" s="2">
        <f t="shared" si="0"/>
        <v>53104</v>
      </c>
      <c r="F12" s="2">
        <v>26113</v>
      </c>
      <c r="G12" s="2">
        <v>26991</v>
      </c>
    </row>
    <row r="13" spans="1:8">
      <c r="A13">
        <v>12</v>
      </c>
      <c r="B13" t="s">
        <v>18</v>
      </c>
      <c r="C13" s="1">
        <v>35309</v>
      </c>
      <c r="D13" s="2">
        <v>17802</v>
      </c>
      <c r="E13" s="2">
        <f t="shared" si="0"/>
        <v>53190</v>
      </c>
      <c r="F13" s="2">
        <v>26150</v>
      </c>
      <c r="G13" s="2">
        <v>27040</v>
      </c>
    </row>
    <row r="14" spans="1:8">
      <c r="A14">
        <v>13</v>
      </c>
      <c r="B14" t="s">
        <v>18</v>
      </c>
      <c r="C14" s="1">
        <v>35339</v>
      </c>
      <c r="D14" s="2">
        <v>17830</v>
      </c>
      <c r="E14" s="2">
        <f t="shared" si="0"/>
        <v>53246</v>
      </c>
      <c r="F14" s="2">
        <v>26189</v>
      </c>
      <c r="G14" s="2">
        <v>27057</v>
      </c>
    </row>
    <row r="15" spans="1:8">
      <c r="A15">
        <v>14</v>
      </c>
      <c r="B15" t="s">
        <v>18</v>
      </c>
      <c r="C15" s="1">
        <v>35370</v>
      </c>
      <c r="D15" s="2">
        <v>17825</v>
      </c>
      <c r="E15" s="2">
        <f t="shared" si="0"/>
        <v>53197</v>
      </c>
      <c r="F15" s="2">
        <v>26173</v>
      </c>
      <c r="G15" s="2">
        <v>27024</v>
      </c>
    </row>
    <row r="16" spans="1:8">
      <c r="A16">
        <v>15</v>
      </c>
      <c r="B16" t="s">
        <v>18</v>
      </c>
      <c r="C16" s="1">
        <v>35400</v>
      </c>
      <c r="D16" s="2">
        <v>17813</v>
      </c>
      <c r="E16" s="2">
        <f t="shared" si="0"/>
        <v>53176</v>
      </c>
      <c r="F16" s="2">
        <v>26155</v>
      </c>
      <c r="G16" s="2">
        <v>27021</v>
      </c>
    </row>
    <row r="17" spans="1:7">
      <c r="A17">
        <v>16</v>
      </c>
      <c r="B17" t="s">
        <v>19</v>
      </c>
      <c r="C17" s="1">
        <v>35431</v>
      </c>
      <c r="D17" s="2">
        <v>17857</v>
      </c>
      <c r="E17" s="2">
        <f t="shared" si="0"/>
        <v>53189</v>
      </c>
      <c r="F17" s="2">
        <v>26167</v>
      </c>
      <c r="G17" s="2">
        <v>27022</v>
      </c>
    </row>
    <row r="18" spans="1:7">
      <c r="A18">
        <v>17</v>
      </c>
      <c r="B18" t="s">
        <v>19</v>
      </c>
      <c r="C18" s="1">
        <v>35462</v>
      </c>
      <c r="D18" s="2">
        <v>17852</v>
      </c>
      <c r="E18" s="2">
        <f t="shared" si="0"/>
        <v>53179</v>
      </c>
      <c r="F18" s="2">
        <v>26143</v>
      </c>
      <c r="G18" s="2">
        <v>27036</v>
      </c>
    </row>
    <row r="19" spans="1:7">
      <c r="A19">
        <v>18</v>
      </c>
      <c r="B19" t="s">
        <v>19</v>
      </c>
      <c r="C19" s="1">
        <v>35490</v>
      </c>
      <c r="D19" s="2">
        <v>17842</v>
      </c>
      <c r="E19" s="2">
        <f t="shared" si="0"/>
        <v>53134</v>
      </c>
      <c r="F19" s="2">
        <v>26144</v>
      </c>
      <c r="G19" s="2">
        <v>26990</v>
      </c>
    </row>
    <row r="20" spans="1:7">
      <c r="A20">
        <v>19</v>
      </c>
      <c r="B20" t="s">
        <v>19</v>
      </c>
      <c r="C20" s="1">
        <v>35521</v>
      </c>
      <c r="D20" s="2">
        <v>17819</v>
      </c>
      <c r="E20" s="2">
        <f t="shared" si="0"/>
        <v>53017</v>
      </c>
      <c r="F20" s="2">
        <v>26078</v>
      </c>
      <c r="G20" s="2">
        <v>26939</v>
      </c>
    </row>
    <row r="21" spans="1:7">
      <c r="A21">
        <v>20</v>
      </c>
      <c r="B21" t="s">
        <v>19</v>
      </c>
      <c r="C21" s="1">
        <v>35551</v>
      </c>
      <c r="D21" s="2">
        <v>17947</v>
      </c>
      <c r="E21" s="2">
        <f t="shared" si="0"/>
        <v>53148</v>
      </c>
      <c r="F21" s="2">
        <v>26151</v>
      </c>
      <c r="G21" s="2">
        <v>26997</v>
      </c>
    </row>
    <row r="22" spans="1:7">
      <c r="A22">
        <v>21</v>
      </c>
      <c r="B22" t="s">
        <v>19</v>
      </c>
      <c r="C22" s="1">
        <v>35582</v>
      </c>
      <c r="D22" s="2">
        <v>17967</v>
      </c>
      <c r="E22" s="2">
        <f t="shared" si="0"/>
        <v>53220</v>
      </c>
      <c r="F22" s="2">
        <v>26171</v>
      </c>
      <c r="G22" s="2">
        <v>27049</v>
      </c>
    </row>
    <row r="23" spans="1:7">
      <c r="A23">
        <v>22</v>
      </c>
      <c r="B23" t="s">
        <v>19</v>
      </c>
      <c r="C23" s="1">
        <v>35612</v>
      </c>
      <c r="D23" s="2">
        <v>17980</v>
      </c>
      <c r="E23" s="2">
        <f t="shared" si="0"/>
        <v>53241</v>
      </c>
      <c r="F23" s="2">
        <v>26186</v>
      </c>
      <c r="G23" s="2">
        <v>27055</v>
      </c>
    </row>
    <row r="24" spans="1:7">
      <c r="A24">
        <v>23</v>
      </c>
      <c r="B24" t="s">
        <v>19</v>
      </c>
      <c r="C24" s="1">
        <v>35643</v>
      </c>
      <c r="D24" s="2">
        <v>17998</v>
      </c>
      <c r="E24" s="2">
        <f t="shared" si="0"/>
        <v>53293</v>
      </c>
      <c r="F24" s="2">
        <v>26199</v>
      </c>
      <c r="G24" s="2">
        <v>27094</v>
      </c>
    </row>
    <row r="25" spans="1:7">
      <c r="A25">
        <v>24</v>
      </c>
      <c r="B25" t="s">
        <v>19</v>
      </c>
      <c r="C25" s="1">
        <v>35674</v>
      </c>
      <c r="D25" s="2">
        <v>18040</v>
      </c>
      <c r="E25" s="2">
        <f t="shared" si="0"/>
        <v>53384</v>
      </c>
      <c r="F25" s="2">
        <v>26240</v>
      </c>
      <c r="G25" s="2">
        <v>27144</v>
      </c>
    </row>
    <row r="26" spans="1:7">
      <c r="A26">
        <v>25</v>
      </c>
      <c r="B26" t="s">
        <v>19</v>
      </c>
      <c r="C26" s="1">
        <v>35704</v>
      </c>
      <c r="D26" s="2">
        <v>18079</v>
      </c>
      <c r="E26" s="2">
        <f t="shared" si="0"/>
        <v>53464</v>
      </c>
      <c r="F26" s="2">
        <v>26263</v>
      </c>
      <c r="G26" s="2">
        <v>27201</v>
      </c>
    </row>
    <row r="27" spans="1:7">
      <c r="A27">
        <v>26</v>
      </c>
      <c r="B27" t="s">
        <v>19</v>
      </c>
      <c r="C27" s="1">
        <v>35735</v>
      </c>
      <c r="D27" s="2">
        <v>18150</v>
      </c>
      <c r="E27" s="2">
        <f t="shared" si="0"/>
        <v>53514</v>
      </c>
      <c r="F27" s="2">
        <v>26304</v>
      </c>
      <c r="G27" s="2">
        <v>27210</v>
      </c>
    </row>
    <row r="28" spans="1:7">
      <c r="A28">
        <v>27</v>
      </c>
      <c r="B28" t="s">
        <v>19</v>
      </c>
      <c r="C28" s="1">
        <v>35765</v>
      </c>
      <c r="D28" s="2">
        <v>18177</v>
      </c>
      <c r="E28" s="2">
        <f t="shared" si="0"/>
        <v>53523</v>
      </c>
      <c r="F28" s="2">
        <v>26313</v>
      </c>
      <c r="G28" s="2">
        <v>27210</v>
      </c>
    </row>
    <row r="29" spans="1:7">
      <c r="A29">
        <v>28</v>
      </c>
      <c r="B29" t="s">
        <v>20</v>
      </c>
      <c r="C29" s="1">
        <v>35796</v>
      </c>
      <c r="D29" s="2">
        <v>18200</v>
      </c>
      <c r="E29" s="2">
        <f t="shared" si="0"/>
        <v>53530</v>
      </c>
      <c r="F29" s="2">
        <v>26320</v>
      </c>
      <c r="G29" s="2">
        <v>27210</v>
      </c>
    </row>
    <row r="30" spans="1:7">
      <c r="A30">
        <v>29</v>
      </c>
      <c r="B30" t="s">
        <v>20</v>
      </c>
      <c r="C30" s="1">
        <v>35827</v>
      </c>
      <c r="D30" s="2">
        <v>18237</v>
      </c>
      <c r="E30" s="2">
        <f t="shared" si="0"/>
        <v>53565</v>
      </c>
      <c r="F30" s="2">
        <v>26328</v>
      </c>
      <c r="G30" s="2">
        <v>27237</v>
      </c>
    </row>
    <row r="31" spans="1:7">
      <c r="A31">
        <v>30</v>
      </c>
      <c r="B31" t="s">
        <v>20</v>
      </c>
      <c r="C31" s="1">
        <v>35855</v>
      </c>
      <c r="D31" s="2">
        <v>18244</v>
      </c>
      <c r="E31" s="2">
        <f t="shared" si="0"/>
        <v>53556</v>
      </c>
      <c r="F31" s="2">
        <v>26327</v>
      </c>
      <c r="G31" s="2">
        <v>27229</v>
      </c>
    </row>
    <row r="32" spans="1:7">
      <c r="A32">
        <v>31</v>
      </c>
      <c r="B32" t="s">
        <v>20</v>
      </c>
      <c r="C32" s="1">
        <v>35886</v>
      </c>
      <c r="D32" s="2">
        <v>18276</v>
      </c>
      <c r="E32" s="2">
        <f t="shared" si="0"/>
        <v>53515</v>
      </c>
      <c r="F32" s="2">
        <v>26314</v>
      </c>
      <c r="G32" s="2">
        <v>27201</v>
      </c>
    </row>
    <row r="33" spans="1:20">
      <c r="A33">
        <v>32</v>
      </c>
      <c r="B33" t="s">
        <v>20</v>
      </c>
      <c r="C33" s="1">
        <v>35916</v>
      </c>
      <c r="D33" s="2">
        <v>18389</v>
      </c>
      <c r="E33" s="2">
        <f t="shared" si="0"/>
        <v>53533</v>
      </c>
      <c r="F33" s="2">
        <v>26354</v>
      </c>
      <c r="G33" s="2">
        <v>27179</v>
      </c>
    </row>
    <row r="34" spans="1:20">
      <c r="A34">
        <v>33</v>
      </c>
      <c r="B34" t="s">
        <v>20</v>
      </c>
      <c r="C34" s="1">
        <v>35947</v>
      </c>
      <c r="D34" s="2">
        <v>18444</v>
      </c>
      <c r="E34" s="2">
        <f t="shared" si="0"/>
        <v>53640</v>
      </c>
      <c r="F34" s="2">
        <v>26413</v>
      </c>
      <c r="G34" s="2">
        <v>27227</v>
      </c>
    </row>
    <row r="35" spans="1:20">
      <c r="A35">
        <v>34</v>
      </c>
      <c r="B35" t="s">
        <v>20</v>
      </c>
      <c r="C35" s="1">
        <v>35977</v>
      </c>
      <c r="D35" s="2">
        <v>18491</v>
      </c>
      <c r="E35" s="2">
        <f t="shared" si="0"/>
        <v>53726</v>
      </c>
      <c r="F35" s="2">
        <v>26473</v>
      </c>
      <c r="G35" s="2">
        <v>27253</v>
      </c>
      <c r="H35" s="15" t="s">
        <v>55</v>
      </c>
      <c r="I35" s="11"/>
      <c r="J35" s="12" t="s">
        <v>36</v>
      </c>
      <c r="K35" t="s">
        <v>37</v>
      </c>
      <c r="N35" t="s">
        <v>40</v>
      </c>
      <c r="Q35" s="15" t="s">
        <v>47</v>
      </c>
      <c r="R35" s="2">
        <v>57406</v>
      </c>
      <c r="S35" t="s">
        <v>49</v>
      </c>
    </row>
    <row r="36" spans="1:20">
      <c r="A36">
        <v>35</v>
      </c>
      <c r="B36" t="s">
        <v>20</v>
      </c>
      <c r="C36" s="1">
        <v>36008</v>
      </c>
      <c r="D36" s="2">
        <v>18515</v>
      </c>
      <c r="E36" s="2">
        <f t="shared" si="0"/>
        <v>53779</v>
      </c>
      <c r="F36" s="2">
        <v>26485</v>
      </c>
      <c r="G36" s="2">
        <v>27294</v>
      </c>
      <c r="H36" s="15" t="s">
        <v>55</v>
      </c>
      <c r="I36" s="13"/>
      <c r="J36" s="12" t="s">
        <v>38</v>
      </c>
      <c r="K36" t="s">
        <v>39</v>
      </c>
      <c r="N36" t="s">
        <v>44</v>
      </c>
      <c r="Q36" s="15" t="s">
        <v>47</v>
      </c>
      <c r="R36" s="2">
        <v>57392</v>
      </c>
      <c r="S36" t="s">
        <v>49</v>
      </c>
    </row>
    <row r="37" spans="1:20">
      <c r="A37">
        <v>36</v>
      </c>
      <c r="B37" t="s">
        <v>20</v>
      </c>
      <c r="C37" s="1">
        <v>36039</v>
      </c>
      <c r="D37" s="2">
        <v>18507</v>
      </c>
      <c r="E37" s="2">
        <f t="shared" si="0"/>
        <v>53770</v>
      </c>
      <c r="F37" s="2">
        <v>26470</v>
      </c>
      <c r="G37" s="2">
        <v>27300</v>
      </c>
      <c r="H37" s="15" t="s">
        <v>55</v>
      </c>
      <c r="I37" s="14"/>
      <c r="J37" s="12" t="s">
        <v>41</v>
      </c>
      <c r="K37" t="s">
        <v>42</v>
      </c>
      <c r="N37" t="s">
        <v>43</v>
      </c>
      <c r="Q37" s="15" t="s">
        <v>47</v>
      </c>
      <c r="R37" s="2">
        <v>57382</v>
      </c>
      <c r="S37" t="s">
        <v>49</v>
      </c>
    </row>
    <row r="38" spans="1:20">
      <c r="A38">
        <v>37</v>
      </c>
      <c r="B38" t="s">
        <v>20</v>
      </c>
      <c r="C38" s="1">
        <v>36069</v>
      </c>
      <c r="D38" s="2">
        <v>18550</v>
      </c>
      <c r="E38" s="2">
        <f t="shared" si="0"/>
        <v>53817</v>
      </c>
      <c r="F38" s="2">
        <v>26501</v>
      </c>
      <c r="G38" s="2">
        <v>27316</v>
      </c>
      <c r="H38" s="15"/>
      <c r="Q38" s="15"/>
      <c r="R38" s="2"/>
    </row>
    <row r="39" spans="1:20">
      <c r="A39">
        <v>38</v>
      </c>
      <c r="B39" t="s">
        <v>20</v>
      </c>
      <c r="C39" s="1">
        <v>36100</v>
      </c>
      <c r="D39" s="2">
        <v>18584</v>
      </c>
      <c r="E39" s="2">
        <f t="shared" si="0"/>
        <v>53878</v>
      </c>
      <c r="F39" s="2">
        <v>26534</v>
      </c>
      <c r="G39" s="2">
        <v>27344</v>
      </c>
      <c r="H39" s="15" t="s">
        <v>55</v>
      </c>
      <c r="J39" t="s">
        <v>45</v>
      </c>
      <c r="K39" t="s">
        <v>46</v>
      </c>
      <c r="N39" t="s">
        <v>51</v>
      </c>
      <c r="Q39" s="15" t="s">
        <v>48</v>
      </c>
      <c r="R39" s="2">
        <v>23240</v>
      </c>
      <c r="S39" t="s">
        <v>50</v>
      </c>
    </row>
    <row r="40" spans="1:20">
      <c r="A40">
        <v>39</v>
      </c>
      <c r="B40" t="s">
        <v>20</v>
      </c>
      <c r="C40" s="1">
        <v>36130</v>
      </c>
      <c r="D40" s="2">
        <v>18619</v>
      </c>
      <c r="E40" s="2">
        <f t="shared" si="0"/>
        <v>53945</v>
      </c>
      <c r="F40" s="2">
        <v>26566</v>
      </c>
      <c r="G40" s="2">
        <v>27379</v>
      </c>
      <c r="H40" s="15"/>
    </row>
    <row r="41" spans="1:20">
      <c r="A41">
        <v>40</v>
      </c>
      <c r="B41" t="s">
        <v>22</v>
      </c>
      <c r="C41" s="1">
        <v>36161</v>
      </c>
      <c r="D41" s="2">
        <v>18656</v>
      </c>
      <c r="E41" s="2">
        <f t="shared" si="0"/>
        <v>53983</v>
      </c>
      <c r="F41" s="2">
        <v>26602</v>
      </c>
      <c r="G41" s="2">
        <v>27381</v>
      </c>
      <c r="H41" s="15" t="s">
        <v>55</v>
      </c>
      <c r="I41" t="s">
        <v>57</v>
      </c>
    </row>
    <row r="42" spans="1:20">
      <c r="A42">
        <v>41</v>
      </c>
      <c r="B42" t="s">
        <v>22</v>
      </c>
      <c r="C42" s="1">
        <v>36192</v>
      </c>
      <c r="D42" s="2">
        <v>18720</v>
      </c>
      <c r="E42" s="2">
        <f t="shared" si="0"/>
        <v>54078</v>
      </c>
      <c r="F42" s="2">
        <v>26667</v>
      </c>
      <c r="G42" s="2">
        <v>27411</v>
      </c>
      <c r="T42" s="10" t="s">
        <v>34</v>
      </c>
    </row>
    <row r="43" spans="1:20">
      <c r="A43">
        <v>42</v>
      </c>
      <c r="B43" t="s">
        <v>22</v>
      </c>
      <c r="C43" s="1">
        <v>36220</v>
      </c>
      <c r="D43" s="2">
        <v>18734</v>
      </c>
      <c r="E43" s="2">
        <f t="shared" si="0"/>
        <v>54085</v>
      </c>
      <c r="F43" s="2">
        <v>26664</v>
      </c>
      <c r="G43" s="2">
        <v>27421</v>
      </c>
      <c r="T43" s="10" t="s">
        <v>35</v>
      </c>
    </row>
    <row r="44" spans="1:20">
      <c r="A44">
        <v>43</v>
      </c>
      <c r="B44" t="s">
        <v>22</v>
      </c>
      <c r="C44" s="1">
        <v>36251</v>
      </c>
      <c r="D44" s="2">
        <v>18814</v>
      </c>
      <c r="E44" s="2">
        <f t="shared" si="0"/>
        <v>54076</v>
      </c>
      <c r="F44" s="2">
        <v>26692</v>
      </c>
      <c r="G44" s="2">
        <v>27384</v>
      </c>
    </row>
    <row r="45" spans="1:20">
      <c r="A45">
        <v>44</v>
      </c>
      <c r="B45" t="s">
        <v>22</v>
      </c>
      <c r="C45" s="1">
        <v>36281</v>
      </c>
      <c r="D45" s="2">
        <v>18962</v>
      </c>
      <c r="E45" s="2">
        <f t="shared" si="0"/>
        <v>54195</v>
      </c>
      <c r="F45" s="2">
        <v>26765</v>
      </c>
      <c r="G45" s="2">
        <v>27430</v>
      </c>
    </row>
    <row r="46" spans="1:20">
      <c r="A46">
        <v>45</v>
      </c>
      <c r="B46" t="s">
        <v>22</v>
      </c>
      <c r="C46" s="1">
        <v>36312</v>
      </c>
      <c r="D46" s="2">
        <v>19032</v>
      </c>
      <c r="E46" s="2">
        <f t="shared" si="0"/>
        <v>54254</v>
      </c>
      <c r="F46" s="2">
        <v>26806</v>
      </c>
      <c r="G46" s="2">
        <v>27448</v>
      </c>
    </row>
    <row r="47" spans="1:20">
      <c r="A47">
        <v>46</v>
      </c>
      <c r="B47" t="s">
        <v>22</v>
      </c>
      <c r="C47" s="1">
        <v>36342</v>
      </c>
      <c r="D47" s="2">
        <v>19088</v>
      </c>
      <c r="E47" s="2">
        <f t="shared" si="0"/>
        <v>54325</v>
      </c>
      <c r="F47" s="2">
        <v>26836</v>
      </c>
      <c r="G47" s="2">
        <v>27489</v>
      </c>
    </row>
    <row r="48" spans="1:20">
      <c r="A48">
        <v>47</v>
      </c>
      <c r="B48" t="s">
        <v>22</v>
      </c>
      <c r="C48" s="1">
        <v>36373</v>
      </c>
      <c r="D48" s="2">
        <v>19137</v>
      </c>
      <c r="E48" s="2">
        <f t="shared" si="0"/>
        <v>54377</v>
      </c>
      <c r="F48" s="2">
        <v>26866</v>
      </c>
      <c r="G48" s="2">
        <v>27511</v>
      </c>
    </row>
    <row r="49" spans="1:7">
      <c r="A49">
        <v>48</v>
      </c>
      <c r="B49" t="s">
        <v>22</v>
      </c>
      <c r="C49" s="1">
        <v>36404</v>
      </c>
      <c r="D49" s="2">
        <v>19110</v>
      </c>
      <c r="E49" s="2">
        <f t="shared" si="0"/>
        <v>54372</v>
      </c>
      <c r="F49" s="2">
        <v>26848</v>
      </c>
      <c r="G49" s="2">
        <v>27524</v>
      </c>
    </row>
    <row r="50" spans="1:7">
      <c r="A50">
        <v>49</v>
      </c>
      <c r="B50" t="s">
        <v>22</v>
      </c>
      <c r="C50" s="1">
        <v>36434</v>
      </c>
      <c r="D50" s="2">
        <v>19167</v>
      </c>
      <c r="E50" s="2">
        <f t="shared" si="0"/>
        <v>54428</v>
      </c>
      <c r="F50" s="2">
        <v>26885</v>
      </c>
      <c r="G50" s="2">
        <v>27543</v>
      </c>
    </row>
    <row r="51" spans="1:7">
      <c r="A51">
        <v>50</v>
      </c>
      <c r="B51" t="s">
        <v>22</v>
      </c>
      <c r="C51" s="1">
        <v>36465</v>
      </c>
      <c r="D51" s="2">
        <v>19227</v>
      </c>
      <c r="E51" s="2">
        <f t="shared" si="0"/>
        <v>54472</v>
      </c>
      <c r="F51" s="2">
        <v>26911</v>
      </c>
      <c r="G51" s="2">
        <v>27561</v>
      </c>
    </row>
    <row r="52" spans="1:7">
      <c r="A52">
        <v>51</v>
      </c>
      <c r="B52" t="s">
        <v>22</v>
      </c>
      <c r="C52" s="1">
        <v>36495</v>
      </c>
      <c r="D52" s="2">
        <v>19297</v>
      </c>
      <c r="E52" s="2">
        <f t="shared" si="0"/>
        <v>54558</v>
      </c>
      <c r="F52" s="2">
        <v>26949</v>
      </c>
      <c r="G52" s="2">
        <v>27609</v>
      </c>
    </row>
    <row r="53" spans="1:7">
      <c r="A53">
        <v>52</v>
      </c>
      <c r="B53" t="s">
        <v>23</v>
      </c>
      <c r="C53" s="1">
        <v>36526</v>
      </c>
      <c r="D53" s="2">
        <v>19339</v>
      </c>
      <c r="E53" s="2">
        <f t="shared" si="0"/>
        <v>54638</v>
      </c>
      <c r="F53" s="2">
        <v>26971</v>
      </c>
      <c r="G53" s="2">
        <v>27667</v>
      </c>
    </row>
    <row r="54" spans="1:7">
      <c r="A54">
        <v>53</v>
      </c>
      <c r="B54" t="s">
        <v>23</v>
      </c>
      <c r="C54" s="1">
        <v>36557</v>
      </c>
      <c r="D54" s="2">
        <v>19339</v>
      </c>
      <c r="E54" s="2">
        <f t="shared" si="0"/>
        <v>54632</v>
      </c>
      <c r="F54" s="2">
        <v>26951</v>
      </c>
      <c r="G54" s="2">
        <v>27681</v>
      </c>
    </row>
    <row r="55" spans="1:7">
      <c r="A55">
        <v>54</v>
      </c>
      <c r="B55" t="s">
        <v>23</v>
      </c>
      <c r="C55" s="1">
        <v>36586</v>
      </c>
      <c r="D55" s="2">
        <v>19348</v>
      </c>
      <c r="E55" s="2">
        <f t="shared" si="0"/>
        <v>54648</v>
      </c>
      <c r="F55" s="2">
        <v>26957</v>
      </c>
      <c r="G55" s="2">
        <v>27691</v>
      </c>
    </row>
    <row r="56" spans="1:7">
      <c r="A56">
        <v>55</v>
      </c>
      <c r="B56" t="s">
        <v>23</v>
      </c>
      <c r="C56" s="1">
        <v>36617</v>
      </c>
      <c r="D56" s="2">
        <v>19436</v>
      </c>
      <c r="E56" s="2">
        <f t="shared" si="0"/>
        <v>54607</v>
      </c>
      <c r="F56" s="2">
        <v>26977</v>
      </c>
      <c r="G56" s="2">
        <v>27630</v>
      </c>
    </row>
    <row r="57" spans="1:7">
      <c r="A57">
        <v>56</v>
      </c>
      <c r="B57" t="s">
        <v>23</v>
      </c>
      <c r="C57" s="1">
        <v>36647</v>
      </c>
      <c r="D57" s="2">
        <v>19484</v>
      </c>
      <c r="E57" s="2">
        <f t="shared" si="0"/>
        <v>54725</v>
      </c>
      <c r="F57" s="2">
        <v>27045</v>
      </c>
      <c r="G57" s="2">
        <v>27680</v>
      </c>
    </row>
    <row r="58" spans="1:7">
      <c r="A58">
        <v>57</v>
      </c>
      <c r="B58" t="s">
        <v>23</v>
      </c>
      <c r="C58" s="1">
        <v>36678</v>
      </c>
      <c r="D58" s="2">
        <v>19537</v>
      </c>
      <c r="E58" s="2">
        <f t="shared" si="0"/>
        <v>54794</v>
      </c>
      <c r="F58" s="2">
        <v>27068</v>
      </c>
      <c r="G58" s="2">
        <v>27726</v>
      </c>
    </row>
    <row r="59" spans="1:7">
      <c r="A59">
        <v>58</v>
      </c>
      <c r="B59" t="s">
        <v>23</v>
      </c>
      <c r="C59" s="1">
        <v>36708</v>
      </c>
      <c r="D59" s="2">
        <v>19580</v>
      </c>
      <c r="E59" s="2">
        <f t="shared" si="0"/>
        <v>54865</v>
      </c>
      <c r="F59" s="2">
        <v>27101</v>
      </c>
      <c r="G59" s="2">
        <v>27764</v>
      </c>
    </row>
    <row r="60" spans="1:7">
      <c r="A60">
        <v>59</v>
      </c>
      <c r="B60" t="s">
        <v>23</v>
      </c>
      <c r="C60" s="1">
        <v>36739</v>
      </c>
      <c r="D60" s="2">
        <v>19623</v>
      </c>
      <c r="E60" s="2">
        <f t="shared" si="0"/>
        <v>54965</v>
      </c>
      <c r="F60" s="2">
        <v>27149</v>
      </c>
      <c r="G60" s="2">
        <v>27816</v>
      </c>
    </row>
    <row r="61" spans="1:7">
      <c r="A61">
        <v>60</v>
      </c>
      <c r="B61" t="s">
        <v>23</v>
      </c>
      <c r="C61" s="1">
        <v>36770</v>
      </c>
      <c r="D61" s="2">
        <v>19635</v>
      </c>
      <c r="E61" s="3">
        <f t="shared" si="0"/>
        <v>55018</v>
      </c>
      <c r="F61" s="2">
        <v>27189</v>
      </c>
      <c r="G61" s="2">
        <v>27829</v>
      </c>
    </row>
    <row r="62" spans="1:7">
      <c r="A62">
        <v>61</v>
      </c>
      <c r="B62" t="s">
        <v>23</v>
      </c>
      <c r="C62" s="1">
        <v>36800</v>
      </c>
      <c r="D62" s="2">
        <v>19464</v>
      </c>
      <c r="E62" s="2">
        <f t="shared" si="0"/>
        <v>54841</v>
      </c>
      <c r="F62" s="2">
        <v>27365</v>
      </c>
      <c r="G62" s="2">
        <v>27476</v>
      </c>
    </row>
    <row r="63" spans="1:7">
      <c r="A63">
        <v>62</v>
      </c>
      <c r="B63" t="s">
        <v>23</v>
      </c>
      <c r="C63" s="1">
        <v>36831</v>
      </c>
      <c r="D63" s="2">
        <v>19510</v>
      </c>
      <c r="E63" s="2">
        <f t="shared" si="0"/>
        <v>54924</v>
      </c>
      <c r="F63" s="2">
        <v>27404</v>
      </c>
      <c r="G63" s="2">
        <v>27520</v>
      </c>
    </row>
    <row r="64" spans="1:7">
      <c r="A64">
        <v>63</v>
      </c>
      <c r="B64" t="s">
        <v>23</v>
      </c>
      <c r="C64" s="1">
        <v>36861</v>
      </c>
      <c r="D64" s="2">
        <v>19557</v>
      </c>
      <c r="E64" s="2">
        <f t="shared" si="0"/>
        <v>54976</v>
      </c>
      <c r="F64" s="2">
        <v>27418</v>
      </c>
      <c r="G64" s="2">
        <v>27558</v>
      </c>
    </row>
    <row r="65" spans="1:7">
      <c r="A65">
        <v>64</v>
      </c>
      <c r="B65" t="s">
        <v>24</v>
      </c>
      <c r="C65" s="1">
        <v>36892</v>
      </c>
      <c r="D65" s="2">
        <v>19638</v>
      </c>
      <c r="E65" s="2">
        <f t="shared" si="0"/>
        <v>55112</v>
      </c>
      <c r="F65" s="2">
        <v>27492</v>
      </c>
      <c r="G65" s="2">
        <v>27620</v>
      </c>
    </row>
    <row r="66" spans="1:7">
      <c r="A66">
        <v>65</v>
      </c>
      <c r="B66" t="s">
        <v>24</v>
      </c>
      <c r="C66" s="1">
        <v>36923</v>
      </c>
      <c r="D66" s="2">
        <v>19643</v>
      </c>
      <c r="E66" s="2">
        <f t="shared" ref="E66:E129" si="1">F66+G66</f>
        <v>55111</v>
      </c>
      <c r="F66" s="2">
        <v>27499</v>
      </c>
      <c r="G66" s="2">
        <v>27612</v>
      </c>
    </row>
    <row r="67" spans="1:7">
      <c r="A67">
        <v>66</v>
      </c>
      <c r="B67" t="s">
        <v>24</v>
      </c>
      <c r="C67" s="1">
        <v>36951</v>
      </c>
      <c r="D67" s="2">
        <v>19625</v>
      </c>
      <c r="E67" s="2">
        <f t="shared" si="1"/>
        <v>55118</v>
      </c>
      <c r="F67" s="2">
        <v>27509</v>
      </c>
      <c r="G67" s="2">
        <v>27609</v>
      </c>
    </row>
    <row r="68" spans="1:7">
      <c r="A68">
        <v>67</v>
      </c>
      <c r="B68" t="s">
        <v>24</v>
      </c>
      <c r="C68" s="1">
        <v>36982</v>
      </c>
      <c r="D68" s="2">
        <v>19672</v>
      </c>
      <c r="E68" s="2">
        <f t="shared" si="1"/>
        <v>55073</v>
      </c>
      <c r="F68" s="2">
        <v>27533</v>
      </c>
      <c r="G68" s="2">
        <v>27540</v>
      </c>
    </row>
    <row r="69" spans="1:7">
      <c r="A69">
        <v>68</v>
      </c>
      <c r="B69" t="s">
        <v>24</v>
      </c>
      <c r="C69" s="1">
        <v>37012</v>
      </c>
      <c r="D69" s="2">
        <v>19827</v>
      </c>
      <c r="E69" s="2">
        <f t="shared" si="1"/>
        <v>55268</v>
      </c>
      <c r="F69" s="2">
        <v>27635</v>
      </c>
      <c r="G69" s="2">
        <v>27633</v>
      </c>
    </row>
    <row r="70" spans="1:7">
      <c r="A70">
        <v>69</v>
      </c>
      <c r="B70" t="s">
        <v>24</v>
      </c>
      <c r="C70" s="1">
        <v>37043</v>
      </c>
      <c r="D70" s="2">
        <v>19859</v>
      </c>
      <c r="E70" s="2">
        <f t="shared" si="1"/>
        <v>55295</v>
      </c>
      <c r="F70" s="2">
        <v>27636</v>
      </c>
      <c r="G70" s="2">
        <v>27659</v>
      </c>
    </row>
    <row r="71" spans="1:7">
      <c r="A71">
        <v>70</v>
      </c>
      <c r="B71" t="s">
        <v>24</v>
      </c>
      <c r="C71" s="1">
        <v>37073</v>
      </c>
      <c r="D71" s="2">
        <v>19900</v>
      </c>
      <c r="E71" s="2">
        <f t="shared" si="1"/>
        <v>55368</v>
      </c>
      <c r="F71" s="2">
        <v>27663</v>
      </c>
      <c r="G71" s="2">
        <v>27705</v>
      </c>
    </row>
    <row r="72" spans="1:7">
      <c r="A72">
        <v>71</v>
      </c>
      <c r="B72" t="s">
        <v>24</v>
      </c>
      <c r="C72" s="1">
        <v>37104</v>
      </c>
      <c r="D72" s="2">
        <v>19923</v>
      </c>
      <c r="E72" s="2">
        <f t="shared" si="1"/>
        <v>55410</v>
      </c>
      <c r="F72" s="2">
        <v>27679</v>
      </c>
      <c r="G72" s="2">
        <v>27731</v>
      </c>
    </row>
    <row r="73" spans="1:7">
      <c r="A73">
        <v>72</v>
      </c>
      <c r="B73" t="s">
        <v>24</v>
      </c>
      <c r="C73" s="1">
        <v>37135</v>
      </c>
      <c r="D73" s="2">
        <v>19982</v>
      </c>
      <c r="E73" s="2">
        <f t="shared" si="1"/>
        <v>55464</v>
      </c>
      <c r="F73" s="2">
        <v>27704</v>
      </c>
      <c r="G73" s="2">
        <v>27760</v>
      </c>
    </row>
    <row r="74" spans="1:7">
      <c r="A74">
        <v>73</v>
      </c>
      <c r="B74" t="s">
        <v>24</v>
      </c>
      <c r="C74" s="1">
        <v>37165</v>
      </c>
      <c r="D74" s="2">
        <v>20000</v>
      </c>
      <c r="E74" s="2">
        <f t="shared" si="1"/>
        <v>55472</v>
      </c>
      <c r="F74" s="2">
        <v>27707</v>
      </c>
      <c r="G74" s="2">
        <v>27765</v>
      </c>
    </row>
    <row r="75" spans="1:7">
      <c r="A75">
        <v>74</v>
      </c>
      <c r="B75" t="s">
        <v>24</v>
      </c>
      <c r="C75" s="1">
        <v>37196</v>
      </c>
      <c r="D75" s="2">
        <v>20051</v>
      </c>
      <c r="E75" s="2">
        <f t="shared" si="1"/>
        <v>55565</v>
      </c>
      <c r="F75" s="2">
        <v>27766</v>
      </c>
      <c r="G75" s="2">
        <v>27799</v>
      </c>
    </row>
    <row r="76" spans="1:7">
      <c r="A76">
        <v>75</v>
      </c>
      <c r="B76" t="s">
        <v>24</v>
      </c>
      <c r="C76" s="1">
        <v>37226</v>
      </c>
      <c r="D76" s="2">
        <v>20064</v>
      </c>
      <c r="E76" s="2">
        <f t="shared" si="1"/>
        <v>55566</v>
      </c>
      <c r="F76" s="2">
        <v>27770</v>
      </c>
      <c r="G76" s="2">
        <v>27796</v>
      </c>
    </row>
    <row r="77" spans="1:7">
      <c r="A77">
        <v>76</v>
      </c>
      <c r="B77" t="s">
        <v>25</v>
      </c>
      <c r="C77" s="1">
        <v>37257</v>
      </c>
      <c r="D77" s="2">
        <v>20024</v>
      </c>
      <c r="E77" s="2">
        <f t="shared" si="1"/>
        <v>55513</v>
      </c>
      <c r="F77" s="2">
        <v>27729</v>
      </c>
      <c r="G77" s="2">
        <v>27784</v>
      </c>
    </row>
    <row r="78" spans="1:7">
      <c r="A78">
        <v>77</v>
      </c>
      <c r="B78" t="s">
        <v>25</v>
      </c>
      <c r="C78" s="1">
        <v>37288</v>
      </c>
      <c r="D78" s="2">
        <v>20005</v>
      </c>
      <c r="E78" s="2">
        <f t="shared" si="1"/>
        <v>55461</v>
      </c>
      <c r="F78" s="2">
        <v>27707</v>
      </c>
      <c r="G78" s="2">
        <v>27754</v>
      </c>
    </row>
    <row r="79" spans="1:7">
      <c r="A79">
        <v>78</v>
      </c>
      <c r="B79" t="s">
        <v>25</v>
      </c>
      <c r="C79" s="1">
        <v>37316</v>
      </c>
      <c r="D79" s="2">
        <v>19968</v>
      </c>
      <c r="E79" s="2">
        <f t="shared" si="1"/>
        <v>55419</v>
      </c>
      <c r="F79" s="2">
        <v>27660</v>
      </c>
      <c r="G79" s="2">
        <v>27759</v>
      </c>
    </row>
    <row r="80" spans="1:7">
      <c r="A80">
        <v>79</v>
      </c>
      <c r="B80" t="s">
        <v>25</v>
      </c>
      <c r="C80" s="1">
        <v>37347</v>
      </c>
      <c r="D80" s="2">
        <v>19951</v>
      </c>
      <c r="E80" s="2">
        <f t="shared" si="1"/>
        <v>55362</v>
      </c>
      <c r="F80" s="2">
        <v>27646</v>
      </c>
      <c r="G80" s="2">
        <v>27716</v>
      </c>
    </row>
    <row r="81" spans="1:7">
      <c r="A81">
        <v>80</v>
      </c>
      <c r="B81" t="s">
        <v>25</v>
      </c>
      <c r="C81" s="1">
        <v>37377</v>
      </c>
      <c r="D81" s="2">
        <v>20104</v>
      </c>
      <c r="E81" s="2">
        <f t="shared" si="1"/>
        <v>55493</v>
      </c>
      <c r="F81" s="2">
        <v>27751</v>
      </c>
      <c r="G81" s="2">
        <v>27742</v>
      </c>
    </row>
    <row r="82" spans="1:7">
      <c r="A82">
        <v>81</v>
      </c>
      <c r="B82" t="s">
        <v>25</v>
      </c>
      <c r="C82" s="1">
        <v>37408</v>
      </c>
      <c r="D82" s="2">
        <v>20135</v>
      </c>
      <c r="E82" s="2">
        <f t="shared" si="1"/>
        <v>55513</v>
      </c>
      <c r="F82" s="2">
        <v>27744</v>
      </c>
      <c r="G82" s="2">
        <v>27769</v>
      </c>
    </row>
    <row r="83" spans="1:7">
      <c r="A83">
        <v>82</v>
      </c>
      <c r="B83" t="s">
        <v>25</v>
      </c>
      <c r="C83" s="1">
        <v>37438</v>
      </c>
      <c r="D83" s="2">
        <v>20167</v>
      </c>
      <c r="E83" s="2">
        <f t="shared" si="1"/>
        <v>55557</v>
      </c>
      <c r="F83" s="2">
        <v>27773</v>
      </c>
      <c r="G83" s="2">
        <v>27784</v>
      </c>
    </row>
    <row r="84" spans="1:7">
      <c r="A84">
        <v>83</v>
      </c>
      <c r="B84" t="s">
        <v>25</v>
      </c>
      <c r="C84" s="1">
        <v>37469</v>
      </c>
      <c r="D84" s="2">
        <v>20199</v>
      </c>
      <c r="E84" s="2">
        <f t="shared" si="1"/>
        <v>55664</v>
      </c>
      <c r="F84" s="2">
        <v>27829</v>
      </c>
      <c r="G84" s="2">
        <v>27835</v>
      </c>
    </row>
    <row r="85" spans="1:7">
      <c r="A85">
        <v>84</v>
      </c>
      <c r="B85" t="s">
        <v>25</v>
      </c>
      <c r="C85" s="1">
        <v>37500</v>
      </c>
      <c r="D85" s="2">
        <v>20215</v>
      </c>
      <c r="E85" s="2">
        <f t="shared" si="1"/>
        <v>55708</v>
      </c>
      <c r="F85" s="2">
        <v>27821</v>
      </c>
      <c r="G85" s="2">
        <v>27887</v>
      </c>
    </row>
    <row r="86" spans="1:7">
      <c r="A86">
        <v>85</v>
      </c>
      <c r="B86" t="s">
        <v>25</v>
      </c>
      <c r="C86" s="1">
        <v>37530</v>
      </c>
      <c r="D86" s="2">
        <v>20261</v>
      </c>
      <c r="E86" s="2">
        <f t="shared" si="1"/>
        <v>55754</v>
      </c>
      <c r="F86" s="2">
        <v>27851</v>
      </c>
      <c r="G86" s="2">
        <v>27903</v>
      </c>
    </row>
    <row r="87" spans="1:7">
      <c r="A87">
        <v>86</v>
      </c>
      <c r="B87" t="s">
        <v>25</v>
      </c>
      <c r="C87" s="1">
        <v>37561</v>
      </c>
      <c r="D87" s="2">
        <v>20289</v>
      </c>
      <c r="E87" s="2">
        <f t="shared" si="1"/>
        <v>55827</v>
      </c>
      <c r="F87" s="2">
        <v>27882</v>
      </c>
      <c r="G87" s="2">
        <v>27945</v>
      </c>
    </row>
    <row r="88" spans="1:7">
      <c r="A88">
        <v>87</v>
      </c>
      <c r="B88" t="s">
        <v>25</v>
      </c>
      <c r="C88" s="1">
        <v>37591</v>
      </c>
      <c r="D88" s="2">
        <v>20292</v>
      </c>
      <c r="E88" s="2">
        <f t="shared" si="1"/>
        <v>55821</v>
      </c>
      <c r="F88" s="2">
        <v>27879</v>
      </c>
      <c r="G88" s="2">
        <v>27942</v>
      </c>
    </row>
    <row r="89" spans="1:7">
      <c r="A89">
        <v>88</v>
      </c>
      <c r="B89" t="s">
        <v>26</v>
      </c>
      <c r="C89" s="1">
        <v>37622</v>
      </c>
      <c r="D89" s="2">
        <v>20322</v>
      </c>
      <c r="E89" s="2">
        <f t="shared" si="1"/>
        <v>55839</v>
      </c>
      <c r="F89" s="2">
        <v>27887</v>
      </c>
      <c r="G89" s="2">
        <v>27952</v>
      </c>
    </row>
    <row r="90" spans="1:7">
      <c r="A90">
        <v>89</v>
      </c>
      <c r="B90" t="s">
        <v>26</v>
      </c>
      <c r="C90" s="1">
        <v>37653</v>
      </c>
      <c r="D90" s="2">
        <v>20336</v>
      </c>
      <c r="E90" s="2">
        <f t="shared" si="1"/>
        <v>55839</v>
      </c>
      <c r="F90" s="2">
        <v>27890</v>
      </c>
      <c r="G90" s="2">
        <v>27949</v>
      </c>
    </row>
    <row r="91" spans="1:7">
      <c r="A91">
        <v>90</v>
      </c>
      <c r="B91" t="s">
        <v>26</v>
      </c>
      <c r="C91" s="1">
        <v>37681</v>
      </c>
      <c r="D91" s="2">
        <v>20387</v>
      </c>
      <c r="E91" s="2">
        <f t="shared" si="1"/>
        <v>55881</v>
      </c>
      <c r="F91" s="2">
        <v>27914</v>
      </c>
      <c r="G91" s="2">
        <v>27967</v>
      </c>
    </row>
    <row r="92" spans="1:7">
      <c r="A92">
        <v>91</v>
      </c>
      <c r="B92" t="s">
        <v>26</v>
      </c>
      <c r="C92" s="1">
        <v>37712</v>
      </c>
      <c r="D92" s="2">
        <v>20435</v>
      </c>
      <c r="E92" s="2">
        <f t="shared" si="1"/>
        <v>55824</v>
      </c>
      <c r="F92" s="2">
        <v>27909</v>
      </c>
      <c r="G92" s="2">
        <v>27915</v>
      </c>
    </row>
    <row r="93" spans="1:7">
      <c r="A93">
        <v>92</v>
      </c>
      <c r="B93" t="s">
        <v>26</v>
      </c>
      <c r="C93" s="1">
        <v>37742</v>
      </c>
      <c r="D93" s="2">
        <v>20513</v>
      </c>
      <c r="E93" s="2">
        <f t="shared" si="1"/>
        <v>55902</v>
      </c>
      <c r="F93" s="2">
        <v>27956</v>
      </c>
      <c r="G93" s="2">
        <v>27946</v>
      </c>
    </row>
    <row r="94" spans="1:7">
      <c r="A94">
        <v>93</v>
      </c>
      <c r="B94" t="s">
        <v>26</v>
      </c>
      <c r="C94" s="1">
        <v>37773</v>
      </c>
      <c r="D94" s="2">
        <v>20532</v>
      </c>
      <c r="E94" s="2">
        <f t="shared" si="1"/>
        <v>55947</v>
      </c>
      <c r="F94" s="2">
        <v>27963</v>
      </c>
      <c r="G94" s="2">
        <v>27984</v>
      </c>
    </row>
    <row r="95" spans="1:7">
      <c r="A95">
        <v>94</v>
      </c>
      <c r="B95" t="s">
        <v>26</v>
      </c>
      <c r="C95" s="1">
        <v>37803</v>
      </c>
      <c r="D95" s="2">
        <v>20539</v>
      </c>
      <c r="E95" s="2">
        <f t="shared" si="1"/>
        <v>55964</v>
      </c>
      <c r="F95" s="2">
        <v>27983</v>
      </c>
      <c r="G95" s="2">
        <v>27981</v>
      </c>
    </row>
    <row r="96" spans="1:7">
      <c r="A96">
        <v>95</v>
      </c>
      <c r="B96" t="s">
        <v>26</v>
      </c>
      <c r="C96" s="1">
        <v>37834</v>
      </c>
      <c r="D96" s="2">
        <v>20624</v>
      </c>
      <c r="E96" s="2">
        <f t="shared" si="1"/>
        <v>56052</v>
      </c>
      <c r="F96" s="2">
        <v>28009</v>
      </c>
      <c r="G96" s="2">
        <v>28043</v>
      </c>
    </row>
    <row r="97" spans="1:7">
      <c r="A97">
        <v>96</v>
      </c>
      <c r="B97" t="s">
        <v>26</v>
      </c>
      <c r="C97" s="1">
        <v>37865</v>
      </c>
      <c r="D97" s="2">
        <v>20653</v>
      </c>
      <c r="E97" s="2">
        <f t="shared" si="1"/>
        <v>56103</v>
      </c>
      <c r="F97" s="2">
        <v>28028</v>
      </c>
      <c r="G97" s="2">
        <v>28075</v>
      </c>
    </row>
    <row r="98" spans="1:7">
      <c r="A98">
        <v>97</v>
      </c>
      <c r="B98" t="s">
        <v>26</v>
      </c>
      <c r="C98" s="1">
        <v>37895</v>
      </c>
      <c r="D98" s="2">
        <v>20645</v>
      </c>
      <c r="E98" s="2">
        <f t="shared" si="1"/>
        <v>56069</v>
      </c>
      <c r="F98" s="2">
        <v>28032</v>
      </c>
      <c r="G98" s="2">
        <v>28037</v>
      </c>
    </row>
    <row r="99" spans="1:7">
      <c r="A99">
        <v>98</v>
      </c>
      <c r="B99" t="s">
        <v>26</v>
      </c>
      <c r="C99" s="1">
        <v>37926</v>
      </c>
      <c r="D99" s="2">
        <v>20677</v>
      </c>
      <c r="E99" s="2">
        <f t="shared" si="1"/>
        <v>56087</v>
      </c>
      <c r="F99" s="2">
        <v>28035</v>
      </c>
      <c r="G99" s="2">
        <v>28052</v>
      </c>
    </row>
    <row r="100" spans="1:7">
      <c r="A100">
        <v>99</v>
      </c>
      <c r="B100" t="s">
        <v>26</v>
      </c>
      <c r="C100" s="1">
        <v>37956</v>
      </c>
      <c r="D100" s="2">
        <v>20678</v>
      </c>
      <c r="E100" s="2">
        <f t="shared" si="1"/>
        <v>56117</v>
      </c>
      <c r="F100" s="2">
        <v>28063</v>
      </c>
      <c r="G100" s="2">
        <v>28054</v>
      </c>
    </row>
    <row r="101" spans="1:7">
      <c r="A101">
        <v>100</v>
      </c>
      <c r="B101" t="s">
        <v>27</v>
      </c>
      <c r="C101" s="1">
        <v>37987</v>
      </c>
      <c r="D101" s="2">
        <v>20684</v>
      </c>
      <c r="E101" s="2">
        <f t="shared" si="1"/>
        <v>56136</v>
      </c>
      <c r="F101" s="2">
        <v>28049</v>
      </c>
      <c r="G101" s="2">
        <v>28087</v>
      </c>
    </row>
    <row r="102" spans="1:7">
      <c r="A102">
        <v>101</v>
      </c>
      <c r="B102" t="s">
        <v>27</v>
      </c>
      <c r="C102" s="1">
        <v>38018</v>
      </c>
      <c r="D102" s="2">
        <v>20665</v>
      </c>
      <c r="E102" s="2">
        <f t="shared" si="1"/>
        <v>56116</v>
      </c>
      <c r="F102" s="2">
        <v>28041</v>
      </c>
      <c r="G102" s="2">
        <v>28075</v>
      </c>
    </row>
    <row r="103" spans="1:7">
      <c r="A103">
        <v>102</v>
      </c>
      <c r="B103" t="s">
        <v>27</v>
      </c>
      <c r="C103" s="1">
        <v>38047</v>
      </c>
      <c r="D103" s="2">
        <v>20689</v>
      </c>
      <c r="E103" s="2">
        <f t="shared" si="1"/>
        <v>56168</v>
      </c>
      <c r="F103" s="2">
        <v>28049</v>
      </c>
      <c r="G103" s="2">
        <v>28119</v>
      </c>
    </row>
    <row r="104" spans="1:7">
      <c r="A104">
        <v>103</v>
      </c>
      <c r="B104" t="s">
        <v>27</v>
      </c>
      <c r="C104" s="1">
        <v>38078</v>
      </c>
      <c r="D104" s="2">
        <v>20761</v>
      </c>
      <c r="E104" s="2">
        <f t="shared" si="1"/>
        <v>56204</v>
      </c>
      <c r="F104" s="2">
        <v>28057</v>
      </c>
      <c r="G104" s="2">
        <v>28147</v>
      </c>
    </row>
    <row r="105" spans="1:7">
      <c r="A105">
        <v>104</v>
      </c>
      <c r="B105" t="s">
        <v>27</v>
      </c>
      <c r="C105" s="1">
        <v>38108</v>
      </c>
      <c r="D105" s="2">
        <v>20870</v>
      </c>
      <c r="E105" s="2">
        <f t="shared" si="1"/>
        <v>56315</v>
      </c>
      <c r="F105" s="2">
        <v>28131</v>
      </c>
      <c r="G105" s="2">
        <v>28184</v>
      </c>
    </row>
    <row r="106" spans="1:7">
      <c r="A106">
        <v>105</v>
      </c>
      <c r="B106" t="s">
        <v>27</v>
      </c>
      <c r="C106" s="1">
        <v>38139</v>
      </c>
      <c r="D106" s="2">
        <v>20916</v>
      </c>
      <c r="E106" s="2">
        <f t="shared" si="1"/>
        <v>56331</v>
      </c>
      <c r="F106" s="2">
        <v>28133</v>
      </c>
      <c r="G106" s="2">
        <v>28198</v>
      </c>
    </row>
    <row r="107" spans="1:7">
      <c r="A107">
        <v>106</v>
      </c>
      <c r="B107" t="s">
        <v>27</v>
      </c>
      <c r="C107" s="1">
        <v>38169</v>
      </c>
      <c r="D107" s="2">
        <v>20936</v>
      </c>
      <c r="E107" s="2">
        <f t="shared" si="1"/>
        <v>56368</v>
      </c>
      <c r="F107" s="2">
        <v>28143</v>
      </c>
      <c r="G107" s="2">
        <v>28225</v>
      </c>
    </row>
    <row r="108" spans="1:7">
      <c r="A108">
        <v>107</v>
      </c>
      <c r="B108" t="s">
        <v>27</v>
      </c>
      <c r="C108" s="1">
        <v>38200</v>
      </c>
      <c r="D108" s="2">
        <v>20943</v>
      </c>
      <c r="E108" s="2">
        <f t="shared" si="1"/>
        <v>56384</v>
      </c>
      <c r="F108" s="2">
        <v>28134</v>
      </c>
      <c r="G108" s="2">
        <v>28250</v>
      </c>
    </row>
    <row r="109" spans="1:7">
      <c r="A109">
        <v>108</v>
      </c>
      <c r="B109" t="s">
        <v>27</v>
      </c>
      <c r="C109" s="1">
        <v>38231</v>
      </c>
      <c r="D109" s="2">
        <v>20983</v>
      </c>
      <c r="E109" s="2">
        <f t="shared" si="1"/>
        <v>56467</v>
      </c>
      <c r="F109" s="2">
        <v>28162</v>
      </c>
      <c r="G109" s="2">
        <v>28305</v>
      </c>
    </row>
    <row r="110" spans="1:7">
      <c r="A110">
        <v>109</v>
      </c>
      <c r="B110" t="s">
        <v>27</v>
      </c>
      <c r="C110" s="1">
        <v>38261</v>
      </c>
      <c r="D110" s="2">
        <v>21042</v>
      </c>
      <c r="E110" s="2">
        <f t="shared" si="1"/>
        <v>56557</v>
      </c>
      <c r="F110" s="2">
        <v>28189</v>
      </c>
      <c r="G110" s="2">
        <v>28368</v>
      </c>
    </row>
    <row r="111" spans="1:7">
      <c r="A111">
        <v>110</v>
      </c>
      <c r="B111" t="s">
        <v>27</v>
      </c>
      <c r="C111" s="1">
        <v>38292</v>
      </c>
      <c r="D111" s="2">
        <v>21116</v>
      </c>
      <c r="E111" s="2">
        <f t="shared" si="1"/>
        <v>56669</v>
      </c>
      <c r="F111" s="2">
        <v>28235</v>
      </c>
      <c r="G111" s="2">
        <v>28434</v>
      </c>
    </row>
    <row r="112" spans="1:7">
      <c r="A112">
        <v>111</v>
      </c>
      <c r="B112" t="s">
        <v>27</v>
      </c>
      <c r="C112" s="1">
        <v>38322</v>
      </c>
      <c r="D112" s="2">
        <v>20963</v>
      </c>
      <c r="E112" s="2">
        <f t="shared" si="1"/>
        <v>56525</v>
      </c>
      <c r="F112" s="2">
        <v>28227</v>
      </c>
      <c r="G112" s="2">
        <v>28298</v>
      </c>
    </row>
    <row r="113" spans="1:7">
      <c r="A113">
        <v>112</v>
      </c>
      <c r="B113" t="s">
        <v>28</v>
      </c>
      <c r="C113" s="1">
        <v>38353</v>
      </c>
      <c r="D113" s="2">
        <v>21015</v>
      </c>
      <c r="E113" s="2">
        <f t="shared" si="1"/>
        <v>56636</v>
      </c>
      <c r="F113" s="2">
        <v>28257</v>
      </c>
      <c r="G113" s="2">
        <v>28379</v>
      </c>
    </row>
    <row r="114" spans="1:7">
      <c r="A114">
        <v>113</v>
      </c>
      <c r="B114" t="s">
        <v>28</v>
      </c>
      <c r="C114" s="1">
        <v>38384</v>
      </c>
      <c r="D114" s="2">
        <v>20954</v>
      </c>
      <c r="E114" s="2">
        <f t="shared" si="1"/>
        <v>56542</v>
      </c>
      <c r="F114" s="2">
        <v>28231</v>
      </c>
      <c r="G114" s="2">
        <v>28311</v>
      </c>
    </row>
    <row r="115" spans="1:7">
      <c r="A115">
        <v>114</v>
      </c>
      <c r="B115" t="s">
        <v>28</v>
      </c>
      <c r="C115" s="1">
        <v>38412</v>
      </c>
      <c r="D115" s="2">
        <v>20970</v>
      </c>
      <c r="E115" s="2">
        <f t="shared" si="1"/>
        <v>56547</v>
      </c>
      <c r="F115" s="2">
        <v>28226</v>
      </c>
      <c r="G115" s="2">
        <v>28321</v>
      </c>
    </row>
    <row r="116" spans="1:7">
      <c r="A116">
        <v>115</v>
      </c>
      <c r="B116" t="s">
        <v>28</v>
      </c>
      <c r="C116" s="1">
        <v>38443</v>
      </c>
      <c r="D116" s="2">
        <v>21046</v>
      </c>
      <c r="E116" s="2">
        <f t="shared" si="1"/>
        <v>56482</v>
      </c>
      <c r="F116" s="2">
        <v>28217</v>
      </c>
      <c r="G116" s="2">
        <v>28265</v>
      </c>
    </row>
    <row r="117" spans="1:7">
      <c r="A117">
        <v>116</v>
      </c>
      <c r="B117" t="s">
        <v>28</v>
      </c>
      <c r="C117" s="1">
        <v>38473</v>
      </c>
      <c r="D117" s="2">
        <v>21151</v>
      </c>
      <c r="E117" s="2">
        <f t="shared" si="1"/>
        <v>56574</v>
      </c>
      <c r="F117" s="2">
        <v>28256</v>
      </c>
      <c r="G117" s="2">
        <v>28318</v>
      </c>
    </row>
    <row r="118" spans="1:7">
      <c r="A118">
        <v>117</v>
      </c>
      <c r="B118" t="s">
        <v>28</v>
      </c>
      <c r="C118" s="1">
        <v>38504</v>
      </c>
      <c r="D118" s="2">
        <v>21180</v>
      </c>
      <c r="E118" s="2">
        <f t="shared" si="1"/>
        <v>56591</v>
      </c>
      <c r="F118" s="2">
        <v>28260</v>
      </c>
      <c r="G118" s="2">
        <v>28331</v>
      </c>
    </row>
    <row r="119" spans="1:7">
      <c r="A119">
        <v>118</v>
      </c>
      <c r="B119" t="s">
        <v>28</v>
      </c>
      <c r="C119" s="1">
        <v>38534</v>
      </c>
      <c r="D119" s="2">
        <v>21211</v>
      </c>
      <c r="E119" s="2">
        <f t="shared" si="1"/>
        <v>56639</v>
      </c>
      <c r="F119" s="2">
        <v>28275</v>
      </c>
      <c r="G119" s="2">
        <v>28364</v>
      </c>
    </row>
    <row r="120" spans="1:7">
      <c r="A120">
        <v>119</v>
      </c>
      <c r="B120" t="s">
        <v>28</v>
      </c>
      <c r="C120" s="1">
        <v>38565</v>
      </c>
      <c r="D120" s="2">
        <v>21252</v>
      </c>
      <c r="E120" s="2">
        <f t="shared" si="1"/>
        <v>56687</v>
      </c>
      <c r="F120" s="2">
        <v>28291</v>
      </c>
      <c r="G120" s="2">
        <v>28396</v>
      </c>
    </row>
    <row r="121" spans="1:7">
      <c r="A121">
        <v>120</v>
      </c>
      <c r="B121" t="s">
        <v>28</v>
      </c>
      <c r="C121" s="1">
        <v>38596</v>
      </c>
      <c r="D121" s="2">
        <v>21260</v>
      </c>
      <c r="E121" s="2">
        <f t="shared" si="1"/>
        <v>56725</v>
      </c>
      <c r="F121" s="2">
        <v>28307</v>
      </c>
      <c r="G121" s="2">
        <v>28418</v>
      </c>
    </row>
    <row r="122" spans="1:7">
      <c r="A122">
        <v>121</v>
      </c>
      <c r="B122" t="s">
        <v>28</v>
      </c>
      <c r="C122" s="1">
        <v>38626</v>
      </c>
      <c r="D122" s="2">
        <v>21529</v>
      </c>
      <c r="E122" s="2">
        <f t="shared" si="1"/>
        <v>57099</v>
      </c>
      <c r="F122" s="2">
        <v>28634</v>
      </c>
      <c r="G122" s="2">
        <v>28465</v>
      </c>
    </row>
    <row r="123" spans="1:7">
      <c r="A123">
        <v>122</v>
      </c>
      <c r="B123" t="s">
        <v>28</v>
      </c>
      <c r="C123" s="1">
        <v>38657</v>
      </c>
      <c r="D123" s="2">
        <v>21543</v>
      </c>
      <c r="E123" s="2">
        <f t="shared" si="1"/>
        <v>57116</v>
      </c>
      <c r="F123" s="2">
        <v>28662</v>
      </c>
      <c r="G123" s="2">
        <v>28454</v>
      </c>
    </row>
    <row r="124" spans="1:7">
      <c r="A124">
        <v>123</v>
      </c>
      <c r="B124" t="s">
        <v>28</v>
      </c>
      <c r="C124" s="1">
        <v>38687</v>
      </c>
      <c r="D124" s="2">
        <v>21590</v>
      </c>
      <c r="E124" s="2">
        <f t="shared" si="1"/>
        <v>57212</v>
      </c>
      <c r="F124" s="2">
        <v>28721</v>
      </c>
      <c r="G124" s="2">
        <v>28491</v>
      </c>
    </row>
    <row r="125" spans="1:7">
      <c r="A125">
        <v>124</v>
      </c>
      <c r="B125" t="s">
        <v>29</v>
      </c>
      <c r="C125" s="1">
        <v>38718</v>
      </c>
      <c r="D125" s="2">
        <v>21586</v>
      </c>
      <c r="E125" s="2">
        <f t="shared" si="1"/>
        <v>57188</v>
      </c>
      <c r="F125" s="2">
        <v>28716</v>
      </c>
      <c r="G125" s="2">
        <v>28472</v>
      </c>
    </row>
    <row r="126" spans="1:7">
      <c r="A126">
        <v>125</v>
      </c>
      <c r="B126" t="s">
        <v>29</v>
      </c>
      <c r="C126" s="1">
        <v>38749</v>
      </c>
      <c r="D126" s="2">
        <v>21574</v>
      </c>
      <c r="E126" s="2">
        <f t="shared" si="1"/>
        <v>57175</v>
      </c>
      <c r="F126" s="2">
        <v>28726</v>
      </c>
      <c r="G126" s="2">
        <v>28449</v>
      </c>
    </row>
    <row r="127" spans="1:7">
      <c r="A127">
        <v>126</v>
      </c>
      <c r="B127" t="s">
        <v>29</v>
      </c>
      <c r="C127" s="1">
        <v>38777</v>
      </c>
      <c r="D127" s="2">
        <v>21571</v>
      </c>
      <c r="E127" s="2">
        <f t="shared" si="1"/>
        <v>57141</v>
      </c>
      <c r="F127" s="2">
        <v>28714</v>
      </c>
      <c r="G127" s="2">
        <v>28427</v>
      </c>
    </row>
    <row r="128" spans="1:7">
      <c r="A128">
        <v>127</v>
      </c>
      <c r="B128" t="s">
        <v>29</v>
      </c>
      <c r="C128" s="1">
        <v>38808</v>
      </c>
      <c r="D128" s="2">
        <v>21611</v>
      </c>
      <c r="E128" s="2">
        <f t="shared" si="1"/>
        <v>56979</v>
      </c>
      <c r="F128" s="2">
        <v>28638</v>
      </c>
      <c r="G128" s="2">
        <v>28341</v>
      </c>
    </row>
    <row r="129" spans="1:7">
      <c r="A129">
        <v>128</v>
      </c>
      <c r="B129" t="s">
        <v>29</v>
      </c>
      <c r="C129" s="1">
        <v>38838</v>
      </c>
      <c r="D129" s="2">
        <v>21748</v>
      </c>
      <c r="E129" s="2">
        <f t="shared" si="1"/>
        <v>57069</v>
      </c>
      <c r="F129" s="2">
        <v>28677</v>
      </c>
      <c r="G129" s="2">
        <v>28392</v>
      </c>
    </row>
    <row r="130" spans="1:7">
      <c r="A130">
        <v>129</v>
      </c>
      <c r="B130" t="s">
        <v>29</v>
      </c>
      <c r="C130" s="1">
        <v>38869</v>
      </c>
      <c r="D130" s="2">
        <v>21728</v>
      </c>
      <c r="E130" s="2">
        <f t="shared" ref="E130:E148" si="2">F130+G130</f>
        <v>57025</v>
      </c>
      <c r="F130" s="2">
        <v>28646</v>
      </c>
      <c r="G130" s="2">
        <v>28379</v>
      </c>
    </row>
    <row r="131" spans="1:7">
      <c r="A131">
        <v>130</v>
      </c>
      <c r="B131" t="s">
        <v>29</v>
      </c>
      <c r="C131" s="1">
        <v>38899</v>
      </c>
      <c r="D131" s="2">
        <v>21729</v>
      </c>
      <c r="E131" s="2">
        <f t="shared" si="2"/>
        <v>56989</v>
      </c>
      <c r="F131" s="2">
        <v>28607</v>
      </c>
      <c r="G131" s="2">
        <v>28382</v>
      </c>
    </row>
    <row r="132" spans="1:7">
      <c r="A132">
        <v>131</v>
      </c>
      <c r="B132" t="s">
        <v>29</v>
      </c>
      <c r="C132" s="1">
        <v>38930</v>
      </c>
      <c r="D132" s="2">
        <v>21766</v>
      </c>
      <c r="E132" s="2">
        <f t="shared" si="2"/>
        <v>57035</v>
      </c>
      <c r="F132" s="2">
        <v>28625</v>
      </c>
      <c r="G132" s="2">
        <v>28410</v>
      </c>
    </row>
    <row r="133" spans="1:7">
      <c r="A133">
        <v>132</v>
      </c>
      <c r="B133" t="s">
        <v>29</v>
      </c>
      <c r="C133" s="1">
        <v>38961</v>
      </c>
      <c r="D133" s="2">
        <v>21788</v>
      </c>
      <c r="E133" s="2">
        <f t="shared" si="2"/>
        <v>57088</v>
      </c>
      <c r="F133" s="2">
        <v>28657</v>
      </c>
      <c r="G133" s="2">
        <v>28431</v>
      </c>
    </row>
    <row r="134" spans="1:7">
      <c r="A134">
        <v>133</v>
      </c>
      <c r="B134" t="s">
        <v>29</v>
      </c>
      <c r="C134" s="1">
        <v>38991</v>
      </c>
      <c r="D134" s="2">
        <v>21803</v>
      </c>
      <c r="E134" s="2">
        <f t="shared" si="2"/>
        <v>57061</v>
      </c>
      <c r="F134" s="2">
        <v>28660</v>
      </c>
      <c r="G134" s="2">
        <v>28401</v>
      </c>
    </row>
    <row r="135" spans="1:7">
      <c r="A135">
        <v>134</v>
      </c>
      <c r="B135" t="s">
        <v>29</v>
      </c>
      <c r="C135" s="1">
        <v>39022</v>
      </c>
      <c r="D135" s="2">
        <v>21806</v>
      </c>
      <c r="E135" s="2">
        <f t="shared" si="2"/>
        <v>57060</v>
      </c>
      <c r="F135" s="2">
        <v>28662</v>
      </c>
      <c r="G135" s="2">
        <v>28398</v>
      </c>
    </row>
    <row r="136" spans="1:7">
      <c r="A136">
        <v>135</v>
      </c>
      <c r="B136" t="s">
        <v>29</v>
      </c>
      <c r="C136" s="1">
        <v>39052</v>
      </c>
      <c r="D136" s="2">
        <v>21816</v>
      </c>
      <c r="E136" s="2">
        <f t="shared" si="2"/>
        <v>57082</v>
      </c>
      <c r="F136" s="2">
        <v>28684</v>
      </c>
      <c r="G136" s="2">
        <v>28398</v>
      </c>
    </row>
    <row r="137" spans="1:7">
      <c r="A137">
        <v>136</v>
      </c>
      <c r="B137" t="s">
        <v>30</v>
      </c>
      <c r="C137" s="1">
        <v>39083</v>
      </c>
      <c r="D137" s="2">
        <v>21809</v>
      </c>
      <c r="E137" s="2">
        <f t="shared" si="2"/>
        <v>57043</v>
      </c>
      <c r="F137" s="2">
        <v>28660</v>
      </c>
      <c r="G137" s="2">
        <v>28383</v>
      </c>
    </row>
    <row r="138" spans="1:7">
      <c r="A138">
        <v>137</v>
      </c>
      <c r="B138" t="s">
        <v>30</v>
      </c>
      <c r="C138" s="1">
        <v>39114</v>
      </c>
      <c r="D138" s="2">
        <v>21812</v>
      </c>
      <c r="E138" s="2">
        <f t="shared" si="2"/>
        <v>57029</v>
      </c>
      <c r="F138" s="2">
        <v>28666</v>
      </c>
      <c r="G138" s="2">
        <v>28363</v>
      </c>
    </row>
    <row r="139" spans="1:7">
      <c r="A139">
        <v>138</v>
      </c>
      <c r="B139" t="s">
        <v>30</v>
      </c>
      <c r="C139" s="1">
        <v>39142</v>
      </c>
      <c r="D139" s="2">
        <v>21798</v>
      </c>
      <c r="E139" s="2">
        <f t="shared" si="2"/>
        <v>56990</v>
      </c>
      <c r="F139" s="2">
        <v>28642</v>
      </c>
      <c r="G139" s="2">
        <v>28348</v>
      </c>
    </row>
    <row r="140" spans="1:7">
      <c r="A140">
        <v>139</v>
      </c>
      <c r="B140" t="s">
        <v>30</v>
      </c>
      <c r="C140" s="1">
        <v>39173</v>
      </c>
      <c r="D140" s="2">
        <v>21847</v>
      </c>
      <c r="E140" s="2">
        <f t="shared" si="2"/>
        <v>56939</v>
      </c>
      <c r="F140" s="2">
        <v>28627</v>
      </c>
      <c r="G140" s="2">
        <v>28312</v>
      </c>
    </row>
    <row r="141" spans="1:7">
      <c r="A141">
        <v>140</v>
      </c>
      <c r="B141" t="s">
        <v>30</v>
      </c>
      <c r="C141" s="1">
        <v>39203</v>
      </c>
      <c r="D141" s="2">
        <v>21969</v>
      </c>
      <c r="E141" s="2">
        <f t="shared" si="2"/>
        <v>57063</v>
      </c>
      <c r="F141" s="2">
        <v>28682</v>
      </c>
      <c r="G141" s="2">
        <v>28381</v>
      </c>
    </row>
    <row r="142" spans="1:7">
      <c r="A142">
        <v>141</v>
      </c>
      <c r="B142" t="s">
        <v>30</v>
      </c>
      <c r="C142" s="1">
        <v>39234</v>
      </c>
      <c r="D142" s="2">
        <v>21988</v>
      </c>
      <c r="E142" s="2">
        <f t="shared" si="2"/>
        <v>57048</v>
      </c>
      <c r="F142" s="2">
        <v>28662</v>
      </c>
      <c r="G142" s="2">
        <v>28386</v>
      </c>
    </row>
    <row r="143" spans="1:7">
      <c r="A143">
        <v>142</v>
      </c>
      <c r="B143" t="s">
        <v>30</v>
      </c>
      <c r="C143" s="1">
        <v>39264</v>
      </c>
      <c r="D143" s="2">
        <v>22008</v>
      </c>
      <c r="E143" s="2">
        <f t="shared" si="2"/>
        <v>57080</v>
      </c>
      <c r="F143" s="2">
        <v>28678</v>
      </c>
      <c r="G143" s="2">
        <v>28402</v>
      </c>
    </row>
    <row r="144" spans="1:7">
      <c r="A144">
        <v>143</v>
      </c>
      <c r="B144" t="s">
        <v>30</v>
      </c>
      <c r="C144" s="1">
        <v>39295</v>
      </c>
      <c r="D144" s="2">
        <v>22054</v>
      </c>
      <c r="E144" s="2">
        <f t="shared" si="2"/>
        <v>57133</v>
      </c>
      <c r="F144" s="2">
        <v>28692</v>
      </c>
      <c r="G144" s="2">
        <v>28441</v>
      </c>
    </row>
    <row r="145" spans="1:7">
      <c r="A145">
        <v>144</v>
      </c>
      <c r="B145" t="s">
        <v>30</v>
      </c>
      <c r="C145" s="1">
        <v>39326</v>
      </c>
      <c r="D145" s="2">
        <v>22074</v>
      </c>
      <c r="E145" s="2">
        <f t="shared" si="2"/>
        <v>57133</v>
      </c>
      <c r="F145" s="2">
        <v>28691</v>
      </c>
      <c r="G145" s="2">
        <v>28442</v>
      </c>
    </row>
    <row r="146" spans="1:7">
      <c r="A146">
        <v>145</v>
      </c>
      <c r="B146" t="s">
        <v>30</v>
      </c>
      <c r="C146" s="1">
        <v>39356</v>
      </c>
      <c r="D146" s="2">
        <v>22122</v>
      </c>
      <c r="E146" s="2">
        <f t="shared" si="2"/>
        <v>57201</v>
      </c>
      <c r="F146" s="2">
        <v>28714</v>
      </c>
      <c r="G146" s="2">
        <v>28487</v>
      </c>
    </row>
    <row r="147" spans="1:7">
      <c r="A147">
        <v>146</v>
      </c>
      <c r="B147" t="s">
        <v>30</v>
      </c>
      <c r="C147" s="1">
        <v>39387</v>
      </c>
      <c r="D147" s="2">
        <v>22159</v>
      </c>
      <c r="E147" s="2">
        <f t="shared" si="2"/>
        <v>57236</v>
      </c>
      <c r="F147" s="2">
        <v>28719</v>
      </c>
      <c r="G147" s="2">
        <v>28517</v>
      </c>
    </row>
    <row r="148" spans="1:7">
      <c r="A148">
        <v>147</v>
      </c>
      <c r="B148" t="s">
        <v>30</v>
      </c>
      <c r="C148" s="1">
        <v>39417</v>
      </c>
      <c r="D148" s="2">
        <v>22209</v>
      </c>
      <c r="E148" s="2">
        <f t="shared" si="2"/>
        <v>57329</v>
      </c>
      <c r="F148" s="2">
        <v>28757</v>
      </c>
      <c r="G148" s="2">
        <v>28572</v>
      </c>
    </row>
    <row r="149" spans="1:7">
      <c r="A149">
        <v>148</v>
      </c>
      <c r="B149" t="s">
        <v>31</v>
      </c>
      <c r="C149" s="1">
        <v>39448</v>
      </c>
      <c r="D149" s="4">
        <v>22229</v>
      </c>
      <c r="E149" s="4">
        <v>57363</v>
      </c>
      <c r="F149" s="4">
        <v>28783</v>
      </c>
      <c r="G149" s="4">
        <v>28580</v>
      </c>
    </row>
    <row r="150" spans="1:7">
      <c r="A150">
        <v>149</v>
      </c>
      <c r="B150" t="s">
        <v>31</v>
      </c>
      <c r="C150" s="1">
        <v>39479</v>
      </c>
      <c r="D150" s="4">
        <v>22196</v>
      </c>
      <c r="E150" s="4">
        <v>57309</v>
      </c>
      <c r="F150" s="4">
        <v>28754</v>
      </c>
      <c r="G150" s="4">
        <v>28555</v>
      </c>
    </row>
    <row r="151" spans="1:7">
      <c r="A151">
        <v>150</v>
      </c>
      <c r="B151" t="s">
        <v>31</v>
      </c>
      <c r="C151" s="1">
        <v>39508</v>
      </c>
      <c r="D151" s="4">
        <v>22191</v>
      </c>
      <c r="E151" s="4">
        <v>57274</v>
      </c>
      <c r="F151" s="4">
        <v>28734</v>
      </c>
      <c r="G151" s="4">
        <v>28540</v>
      </c>
    </row>
    <row r="152" spans="1:7">
      <c r="A152">
        <v>151</v>
      </c>
      <c r="B152" t="s">
        <v>31</v>
      </c>
      <c r="C152" s="1">
        <v>39539</v>
      </c>
      <c r="D152" s="4">
        <v>22256</v>
      </c>
      <c r="E152" s="4">
        <v>57209</v>
      </c>
      <c r="F152" s="4">
        <v>28691</v>
      </c>
      <c r="G152" s="4">
        <v>28518</v>
      </c>
    </row>
    <row r="153" spans="1:7">
      <c r="A153">
        <v>152</v>
      </c>
      <c r="B153" t="s">
        <v>31</v>
      </c>
      <c r="C153" s="1">
        <v>39569</v>
      </c>
      <c r="D153" s="4">
        <v>22275</v>
      </c>
      <c r="E153" s="4">
        <v>57268</v>
      </c>
      <c r="F153" s="4">
        <v>28719</v>
      </c>
      <c r="G153" s="4">
        <v>28549</v>
      </c>
    </row>
    <row r="154" spans="1:7">
      <c r="A154">
        <v>153</v>
      </c>
      <c r="B154" t="s">
        <v>31</v>
      </c>
      <c r="C154" s="1">
        <v>39600</v>
      </c>
      <c r="D154" s="4">
        <v>22299</v>
      </c>
      <c r="E154" s="4">
        <v>57299</v>
      </c>
      <c r="F154" s="4">
        <v>28714</v>
      </c>
      <c r="G154" s="4">
        <v>28585</v>
      </c>
    </row>
    <row r="155" spans="1:7">
      <c r="A155">
        <v>154</v>
      </c>
      <c r="B155" t="s">
        <v>31</v>
      </c>
      <c r="C155" s="1">
        <v>39630</v>
      </c>
      <c r="D155" s="4">
        <v>22327</v>
      </c>
      <c r="E155" s="4">
        <v>57316</v>
      </c>
      <c r="F155" s="4">
        <v>28720</v>
      </c>
      <c r="G155" s="4">
        <v>28596</v>
      </c>
    </row>
    <row r="156" spans="1:7">
      <c r="A156">
        <v>155</v>
      </c>
      <c r="B156" t="s">
        <v>31</v>
      </c>
      <c r="C156" s="1">
        <v>39661</v>
      </c>
      <c r="D156" s="4">
        <v>22337</v>
      </c>
      <c r="E156" s="4">
        <v>57348</v>
      </c>
      <c r="F156" s="4">
        <v>28741</v>
      </c>
      <c r="G156" s="4">
        <v>28607</v>
      </c>
    </row>
    <row r="157" spans="1:7">
      <c r="A157">
        <v>156</v>
      </c>
      <c r="B157" t="s">
        <v>31</v>
      </c>
      <c r="C157" s="1">
        <v>39692</v>
      </c>
      <c r="D157" s="4">
        <v>22338</v>
      </c>
      <c r="E157" s="4">
        <v>57370</v>
      </c>
      <c r="F157" s="4">
        <v>28742</v>
      </c>
      <c r="G157" s="4">
        <v>28628</v>
      </c>
    </row>
    <row r="158" spans="1:7">
      <c r="A158">
        <v>157</v>
      </c>
      <c r="B158" t="s">
        <v>31</v>
      </c>
      <c r="C158" s="1">
        <v>39722</v>
      </c>
      <c r="D158" s="4">
        <v>22368</v>
      </c>
      <c r="E158" s="4">
        <v>57379</v>
      </c>
      <c r="F158" s="4">
        <v>28728</v>
      </c>
      <c r="G158" s="4">
        <v>28651</v>
      </c>
    </row>
    <row r="159" spans="1:7">
      <c r="A159">
        <v>158</v>
      </c>
      <c r="B159" t="s">
        <v>31</v>
      </c>
      <c r="C159" s="1">
        <v>39753</v>
      </c>
      <c r="D159" s="4">
        <v>22408</v>
      </c>
      <c r="E159" s="8">
        <v>57406</v>
      </c>
      <c r="F159" s="4">
        <v>28729</v>
      </c>
      <c r="G159" s="4">
        <v>28677</v>
      </c>
    </row>
    <row r="160" spans="1:7">
      <c r="A160">
        <v>159</v>
      </c>
      <c r="B160" t="s">
        <v>31</v>
      </c>
      <c r="C160" s="1">
        <v>39783</v>
      </c>
      <c r="D160" s="4">
        <v>22425</v>
      </c>
      <c r="E160" s="4">
        <v>57374</v>
      </c>
      <c r="F160" s="4">
        <v>28710</v>
      </c>
      <c r="G160" s="4">
        <v>28664</v>
      </c>
    </row>
    <row r="161" spans="1:7">
      <c r="A161">
        <v>160</v>
      </c>
      <c r="B161" t="s">
        <v>32</v>
      </c>
      <c r="C161" s="1">
        <v>39814</v>
      </c>
      <c r="D161" s="4">
        <v>22431</v>
      </c>
      <c r="E161" s="4">
        <v>57365</v>
      </c>
      <c r="F161" s="4">
        <v>28691</v>
      </c>
      <c r="G161" s="4">
        <v>28674</v>
      </c>
    </row>
    <row r="162" spans="1:7">
      <c r="A162">
        <v>161</v>
      </c>
      <c r="B162" t="s">
        <v>32</v>
      </c>
      <c r="C162" s="1">
        <v>39845</v>
      </c>
      <c r="D162" s="4">
        <v>22443</v>
      </c>
      <c r="E162" s="9">
        <v>57392</v>
      </c>
      <c r="F162" s="4">
        <v>28698</v>
      </c>
      <c r="G162" s="4">
        <v>28694</v>
      </c>
    </row>
    <row r="163" spans="1:7">
      <c r="A163">
        <v>162</v>
      </c>
      <c r="B163" t="s">
        <v>32</v>
      </c>
      <c r="C163" s="1">
        <v>39873</v>
      </c>
      <c r="D163" s="4">
        <v>22404</v>
      </c>
      <c r="E163" s="4">
        <v>57313</v>
      </c>
      <c r="F163" s="4">
        <v>28647</v>
      </c>
      <c r="G163" s="4">
        <v>28666</v>
      </c>
    </row>
    <row r="164" spans="1:7">
      <c r="A164">
        <v>163</v>
      </c>
      <c r="B164" t="s">
        <v>32</v>
      </c>
      <c r="C164" s="1">
        <v>39904</v>
      </c>
      <c r="D164" s="4">
        <v>22401</v>
      </c>
      <c r="E164" s="4">
        <v>57231</v>
      </c>
      <c r="F164" s="4">
        <v>28610</v>
      </c>
      <c r="G164" s="4">
        <v>28621</v>
      </c>
    </row>
    <row r="165" spans="1:7">
      <c r="A165">
        <v>164</v>
      </c>
      <c r="B165" t="s">
        <v>32</v>
      </c>
      <c r="C165" s="1">
        <v>39934</v>
      </c>
      <c r="D165" s="4">
        <v>22471</v>
      </c>
      <c r="E165" s="4">
        <v>57238</v>
      </c>
      <c r="F165" s="4">
        <v>28612</v>
      </c>
      <c r="G165" s="4">
        <v>28626</v>
      </c>
    </row>
    <row r="166" spans="1:7">
      <c r="A166">
        <v>165</v>
      </c>
      <c r="B166" t="s">
        <v>32</v>
      </c>
      <c r="C166" s="1">
        <v>39965</v>
      </c>
      <c r="D166" s="4">
        <v>22463</v>
      </c>
      <c r="E166" s="4">
        <v>57243</v>
      </c>
      <c r="F166" s="4">
        <v>28620</v>
      </c>
      <c r="G166" s="4">
        <v>28623</v>
      </c>
    </row>
    <row r="167" spans="1:7">
      <c r="A167">
        <v>166</v>
      </c>
      <c r="B167" t="s">
        <v>32</v>
      </c>
      <c r="C167" s="1">
        <v>39995</v>
      </c>
      <c r="D167" s="4">
        <v>22487</v>
      </c>
      <c r="E167" s="4">
        <v>57268</v>
      </c>
      <c r="F167" s="4">
        <v>28626</v>
      </c>
      <c r="G167" s="4">
        <v>28642</v>
      </c>
    </row>
    <row r="168" spans="1:7">
      <c r="A168">
        <v>167</v>
      </c>
      <c r="B168" t="s">
        <v>32</v>
      </c>
      <c r="C168" s="1">
        <v>40026</v>
      </c>
      <c r="D168" s="4">
        <v>22489</v>
      </c>
      <c r="E168" s="4">
        <v>57265</v>
      </c>
      <c r="F168" s="4">
        <v>28624</v>
      </c>
      <c r="G168" s="4">
        <v>28641</v>
      </c>
    </row>
    <row r="169" spans="1:7">
      <c r="A169">
        <v>168</v>
      </c>
      <c r="B169" t="s">
        <v>32</v>
      </c>
      <c r="C169" s="1">
        <v>40057</v>
      </c>
      <c r="D169" s="4">
        <v>22535</v>
      </c>
      <c r="E169" s="4">
        <v>57353</v>
      </c>
      <c r="F169" s="4">
        <v>28651</v>
      </c>
      <c r="G169" s="4">
        <v>28702</v>
      </c>
    </row>
    <row r="170" spans="1:7">
      <c r="A170">
        <v>169</v>
      </c>
      <c r="B170" t="s">
        <v>32</v>
      </c>
      <c r="C170" s="1">
        <v>40087</v>
      </c>
      <c r="D170" s="4">
        <v>22546</v>
      </c>
      <c r="E170" s="7">
        <v>57382</v>
      </c>
      <c r="F170" s="4">
        <v>28668</v>
      </c>
      <c r="G170" s="4">
        <v>28714</v>
      </c>
    </row>
    <row r="171" spans="1:7">
      <c r="A171">
        <v>170</v>
      </c>
      <c r="B171" t="s">
        <v>32</v>
      </c>
      <c r="C171" s="1">
        <v>40118</v>
      </c>
      <c r="D171" s="4">
        <v>22558</v>
      </c>
      <c r="E171" s="4">
        <v>57376</v>
      </c>
      <c r="F171" s="4">
        <v>28648</v>
      </c>
      <c r="G171" s="4">
        <v>28728</v>
      </c>
    </row>
    <row r="172" spans="1:7">
      <c r="A172">
        <v>171</v>
      </c>
      <c r="B172" t="s">
        <v>32</v>
      </c>
      <c r="C172" s="1">
        <v>40148</v>
      </c>
      <c r="D172" s="4">
        <v>22569</v>
      </c>
      <c r="E172" s="4">
        <v>57368</v>
      </c>
      <c r="F172" s="4">
        <v>28652</v>
      </c>
      <c r="G172" s="4">
        <v>28716</v>
      </c>
    </row>
    <row r="173" spans="1:7">
      <c r="A173">
        <v>172</v>
      </c>
      <c r="B173" t="s">
        <v>8</v>
      </c>
      <c r="C173" s="1">
        <v>40179</v>
      </c>
      <c r="D173" s="4">
        <v>22580</v>
      </c>
      <c r="E173" s="4">
        <v>57318</v>
      </c>
      <c r="F173" s="4">
        <v>28628</v>
      </c>
      <c r="G173" s="4">
        <v>28690</v>
      </c>
    </row>
    <row r="174" spans="1:7">
      <c r="A174">
        <v>173</v>
      </c>
      <c r="B174" t="s">
        <v>8</v>
      </c>
      <c r="C174" s="1">
        <v>40210</v>
      </c>
      <c r="D174" s="4">
        <v>22564</v>
      </c>
      <c r="E174" s="4">
        <v>57255</v>
      </c>
      <c r="F174" s="4">
        <v>28598</v>
      </c>
      <c r="G174" s="4">
        <v>28657</v>
      </c>
    </row>
    <row r="175" spans="1:7">
      <c r="A175">
        <v>174</v>
      </c>
      <c r="B175" t="s">
        <v>8</v>
      </c>
      <c r="C175" s="1">
        <v>40238</v>
      </c>
      <c r="D175" s="4">
        <v>22567</v>
      </c>
      <c r="E175" s="4">
        <v>57269</v>
      </c>
      <c r="F175" s="4">
        <v>28620</v>
      </c>
      <c r="G175" s="4">
        <v>28649</v>
      </c>
    </row>
    <row r="176" spans="1:7">
      <c r="A176">
        <v>175</v>
      </c>
      <c r="B176" t="s">
        <v>8</v>
      </c>
      <c r="C176" s="1">
        <v>40269</v>
      </c>
      <c r="D176" s="4">
        <v>22556</v>
      </c>
      <c r="E176" s="4">
        <v>57153</v>
      </c>
      <c r="F176" s="4">
        <v>28585</v>
      </c>
      <c r="G176" s="4">
        <v>28568</v>
      </c>
    </row>
    <row r="177" spans="1:7">
      <c r="A177">
        <v>176</v>
      </c>
      <c r="B177" t="s">
        <v>8</v>
      </c>
      <c r="C177" s="1">
        <v>40299</v>
      </c>
      <c r="D177" s="4">
        <v>22621</v>
      </c>
      <c r="E177" s="4">
        <v>57225</v>
      </c>
      <c r="F177" s="4">
        <v>28614</v>
      </c>
      <c r="G177" s="4">
        <v>28611</v>
      </c>
    </row>
    <row r="178" spans="1:7">
      <c r="A178">
        <v>177</v>
      </c>
      <c r="B178" t="s">
        <v>8</v>
      </c>
      <c r="C178" s="1">
        <v>40330</v>
      </c>
      <c r="D178" s="4">
        <v>22642</v>
      </c>
      <c r="E178" s="4">
        <v>57239</v>
      </c>
      <c r="F178" s="4">
        <v>28632</v>
      </c>
      <c r="G178" s="4">
        <v>28607</v>
      </c>
    </row>
    <row r="179" spans="1:7">
      <c r="A179">
        <v>178</v>
      </c>
      <c r="B179" t="s">
        <v>8</v>
      </c>
      <c r="C179" s="1">
        <v>40360</v>
      </c>
      <c r="D179" s="4">
        <v>22653</v>
      </c>
      <c r="E179" s="4">
        <v>57236</v>
      </c>
      <c r="F179" s="4">
        <v>28635</v>
      </c>
      <c r="G179" s="4">
        <v>28601</v>
      </c>
    </row>
    <row r="180" spans="1:7">
      <c r="A180">
        <v>179</v>
      </c>
      <c r="B180" t="s">
        <v>8</v>
      </c>
      <c r="C180" s="1">
        <v>40391</v>
      </c>
      <c r="D180" s="4">
        <v>22678</v>
      </c>
      <c r="E180" s="4">
        <v>57251</v>
      </c>
      <c r="F180" s="4">
        <v>28645</v>
      </c>
      <c r="G180" s="4">
        <v>28606</v>
      </c>
    </row>
    <row r="181" spans="1:7">
      <c r="A181">
        <v>180</v>
      </c>
      <c r="B181" t="s">
        <v>8</v>
      </c>
      <c r="C181" s="1">
        <v>40422</v>
      </c>
      <c r="D181" s="4">
        <v>22682</v>
      </c>
      <c r="E181" s="4">
        <v>57259</v>
      </c>
      <c r="F181" s="4">
        <v>28664</v>
      </c>
      <c r="G181" s="4">
        <v>28595</v>
      </c>
    </row>
    <row r="182" spans="1:7">
      <c r="A182">
        <v>181</v>
      </c>
      <c r="B182" t="s">
        <v>8</v>
      </c>
      <c r="C182" s="1">
        <v>40452</v>
      </c>
      <c r="D182" s="4">
        <v>21687</v>
      </c>
      <c r="E182" s="4">
        <v>56391</v>
      </c>
      <c r="F182" s="4">
        <v>28067</v>
      </c>
      <c r="G182" s="4">
        <v>28324</v>
      </c>
    </row>
    <row r="183" spans="1:7">
      <c r="A183">
        <v>182</v>
      </c>
      <c r="B183" t="s">
        <v>8</v>
      </c>
      <c r="C183" s="1">
        <v>40483</v>
      </c>
      <c r="D183" s="4">
        <v>21720</v>
      </c>
      <c r="E183" s="4">
        <v>56367</v>
      </c>
      <c r="F183" s="4">
        <v>28049</v>
      </c>
      <c r="G183" s="4">
        <v>28318</v>
      </c>
    </row>
    <row r="184" spans="1:7">
      <c r="A184">
        <v>183</v>
      </c>
      <c r="B184" t="s">
        <v>8</v>
      </c>
      <c r="C184" s="1">
        <v>40513</v>
      </c>
      <c r="D184" s="4">
        <v>21726</v>
      </c>
      <c r="E184" s="4">
        <v>56380</v>
      </c>
      <c r="F184" s="4">
        <v>28050</v>
      </c>
      <c r="G184" s="4">
        <v>28330</v>
      </c>
    </row>
    <row r="185" spans="1:7">
      <c r="A185">
        <v>184</v>
      </c>
      <c r="B185" t="s">
        <v>9</v>
      </c>
      <c r="C185" s="1">
        <v>40544</v>
      </c>
      <c r="D185" s="4">
        <v>21705</v>
      </c>
      <c r="E185" s="4">
        <v>56351</v>
      </c>
      <c r="F185" s="4">
        <v>28026</v>
      </c>
      <c r="G185" s="4">
        <v>28325</v>
      </c>
    </row>
    <row r="186" spans="1:7">
      <c r="A186">
        <v>185</v>
      </c>
      <c r="B186" t="s">
        <v>9</v>
      </c>
      <c r="C186" s="1">
        <v>40575</v>
      </c>
      <c r="D186" s="4">
        <v>21693</v>
      </c>
      <c r="E186" s="4">
        <v>56298</v>
      </c>
      <c r="F186" s="4">
        <v>28001</v>
      </c>
      <c r="G186" s="4">
        <v>28297</v>
      </c>
    </row>
    <row r="187" spans="1:7">
      <c r="A187">
        <v>186</v>
      </c>
      <c r="B187" t="s">
        <v>9</v>
      </c>
      <c r="C187" s="1">
        <v>40603</v>
      </c>
      <c r="D187" s="4">
        <v>21728</v>
      </c>
      <c r="E187" s="4">
        <v>56289</v>
      </c>
      <c r="F187" s="4">
        <v>28000</v>
      </c>
      <c r="G187" s="4">
        <v>28289</v>
      </c>
    </row>
    <row r="188" spans="1:7">
      <c r="A188">
        <v>187</v>
      </c>
      <c r="B188" t="s">
        <v>9</v>
      </c>
      <c r="C188" s="1">
        <v>40634</v>
      </c>
      <c r="D188" s="4">
        <v>21748</v>
      </c>
      <c r="E188" s="4">
        <v>56148</v>
      </c>
      <c r="F188" s="4">
        <v>27945</v>
      </c>
      <c r="G188" s="4">
        <v>28203</v>
      </c>
    </row>
    <row r="189" spans="1:7">
      <c r="A189">
        <v>188</v>
      </c>
      <c r="B189" t="s">
        <v>9</v>
      </c>
      <c r="C189" s="1">
        <v>40664</v>
      </c>
      <c r="D189" s="4">
        <v>21773</v>
      </c>
      <c r="E189" s="4">
        <v>56149</v>
      </c>
      <c r="F189" s="4">
        <v>27956</v>
      </c>
      <c r="G189" s="4">
        <v>28193</v>
      </c>
    </row>
    <row r="190" spans="1:7">
      <c r="A190">
        <v>189</v>
      </c>
      <c r="B190" t="s">
        <v>9</v>
      </c>
      <c r="C190" s="1">
        <v>40695</v>
      </c>
      <c r="D190" s="4">
        <v>21780</v>
      </c>
      <c r="E190" s="4">
        <v>56129</v>
      </c>
      <c r="F190" s="4">
        <v>27951</v>
      </c>
      <c r="G190" s="4">
        <v>28178</v>
      </c>
    </row>
    <row r="191" spans="1:7">
      <c r="A191">
        <v>190</v>
      </c>
      <c r="B191" t="s">
        <v>9</v>
      </c>
      <c r="C191" s="1">
        <v>40725</v>
      </c>
      <c r="D191" s="4">
        <v>21812</v>
      </c>
      <c r="E191" s="4">
        <v>56167</v>
      </c>
      <c r="F191" s="4">
        <v>27971</v>
      </c>
      <c r="G191" s="4">
        <v>28196</v>
      </c>
    </row>
    <row r="192" spans="1:7">
      <c r="A192">
        <v>191</v>
      </c>
      <c r="B192" t="s">
        <v>9</v>
      </c>
      <c r="C192" s="1">
        <v>40756</v>
      </c>
      <c r="D192" s="4">
        <v>21827</v>
      </c>
      <c r="E192" s="4">
        <v>56143</v>
      </c>
      <c r="F192" s="4">
        <v>27939</v>
      </c>
      <c r="G192" s="4">
        <v>28204</v>
      </c>
    </row>
    <row r="193" spans="1:7">
      <c r="A193">
        <v>192</v>
      </c>
      <c r="B193" t="s">
        <v>9</v>
      </c>
      <c r="C193" s="1">
        <v>40787</v>
      </c>
      <c r="D193" s="4">
        <v>21830</v>
      </c>
      <c r="E193" s="4">
        <v>56152</v>
      </c>
      <c r="F193" s="4">
        <v>27929</v>
      </c>
      <c r="G193" s="4">
        <v>28223</v>
      </c>
    </row>
    <row r="194" spans="1:7">
      <c r="A194">
        <v>193</v>
      </c>
      <c r="B194" t="s">
        <v>9</v>
      </c>
      <c r="C194" s="1">
        <v>40817</v>
      </c>
      <c r="D194" s="4">
        <v>21829</v>
      </c>
      <c r="E194" s="4">
        <v>56121</v>
      </c>
      <c r="F194" s="4">
        <v>27912</v>
      </c>
      <c r="G194" s="4">
        <v>28209</v>
      </c>
    </row>
    <row r="195" spans="1:7">
      <c r="A195">
        <v>194</v>
      </c>
      <c r="B195" t="s">
        <v>9</v>
      </c>
      <c r="C195" s="1">
        <v>40848</v>
      </c>
      <c r="D195" s="4">
        <v>21863</v>
      </c>
      <c r="E195" s="4">
        <v>56150</v>
      </c>
      <c r="F195" s="4">
        <v>27933</v>
      </c>
      <c r="G195" s="4">
        <v>28217</v>
      </c>
    </row>
    <row r="196" spans="1:7">
      <c r="A196">
        <v>195</v>
      </c>
      <c r="B196" t="s">
        <v>9</v>
      </c>
      <c r="C196" s="1">
        <v>40878</v>
      </c>
      <c r="D196" s="4">
        <v>21910</v>
      </c>
      <c r="E196" s="4">
        <v>56184</v>
      </c>
      <c r="F196" s="4">
        <v>27946</v>
      </c>
      <c r="G196" s="4">
        <v>28238</v>
      </c>
    </row>
    <row r="197" spans="1:7">
      <c r="A197">
        <v>196</v>
      </c>
      <c r="B197" t="s">
        <v>10</v>
      </c>
      <c r="C197" s="1">
        <v>40909</v>
      </c>
      <c r="D197" s="4">
        <v>21931</v>
      </c>
      <c r="E197" s="4">
        <v>56176</v>
      </c>
      <c r="F197" s="4">
        <v>27931</v>
      </c>
      <c r="G197" s="4">
        <v>28245</v>
      </c>
    </row>
    <row r="198" spans="1:7">
      <c r="A198">
        <v>197</v>
      </c>
      <c r="B198" t="s">
        <v>10</v>
      </c>
      <c r="C198" s="1">
        <v>40940</v>
      </c>
      <c r="D198" s="4">
        <v>21909</v>
      </c>
      <c r="E198" s="4">
        <v>56082</v>
      </c>
      <c r="F198" s="4">
        <v>27884</v>
      </c>
      <c r="G198" s="4">
        <v>28198</v>
      </c>
    </row>
    <row r="199" spans="1:7">
      <c r="A199">
        <v>198</v>
      </c>
      <c r="B199" t="s">
        <v>10</v>
      </c>
      <c r="C199" s="1">
        <v>40969</v>
      </c>
      <c r="D199" s="4">
        <v>21907</v>
      </c>
      <c r="E199" s="4">
        <v>56051</v>
      </c>
      <c r="F199" s="4">
        <v>27885</v>
      </c>
      <c r="G199" s="4">
        <v>28166</v>
      </c>
    </row>
    <row r="200" spans="1:7">
      <c r="A200">
        <v>199</v>
      </c>
      <c r="B200" t="s">
        <v>10</v>
      </c>
      <c r="C200" s="1">
        <v>41000</v>
      </c>
      <c r="D200" s="4">
        <v>21976</v>
      </c>
      <c r="E200" s="4">
        <v>55980</v>
      </c>
      <c r="F200" s="4">
        <v>27845</v>
      </c>
      <c r="G200" s="4">
        <v>28135</v>
      </c>
    </row>
    <row r="201" spans="1:7">
      <c r="A201">
        <v>200</v>
      </c>
      <c r="B201" t="s">
        <v>10</v>
      </c>
      <c r="C201" s="1">
        <v>41030</v>
      </c>
      <c r="D201" s="4">
        <v>22038</v>
      </c>
      <c r="E201" s="4">
        <v>56036</v>
      </c>
      <c r="F201" s="4">
        <v>27887</v>
      </c>
      <c r="G201" s="4">
        <v>28149</v>
      </c>
    </row>
    <row r="202" spans="1:7">
      <c r="A202">
        <v>201</v>
      </c>
      <c r="B202" t="s">
        <v>10</v>
      </c>
      <c r="C202" s="1">
        <v>41061</v>
      </c>
      <c r="D202" s="4">
        <v>22023</v>
      </c>
      <c r="E202" s="4">
        <v>56025</v>
      </c>
      <c r="F202" s="4">
        <v>27861</v>
      </c>
      <c r="G202" s="4">
        <v>28164</v>
      </c>
    </row>
    <row r="203" spans="1:7">
      <c r="A203">
        <v>202</v>
      </c>
      <c r="B203" t="s">
        <v>10</v>
      </c>
      <c r="C203" s="1">
        <v>41091</v>
      </c>
      <c r="D203" s="4">
        <v>22011</v>
      </c>
      <c r="E203" s="4">
        <v>56024</v>
      </c>
      <c r="F203" s="4">
        <v>27849</v>
      </c>
      <c r="G203" s="4">
        <v>28175</v>
      </c>
    </row>
    <row r="204" spans="1:7">
      <c r="A204">
        <v>203</v>
      </c>
      <c r="B204" t="s">
        <v>10</v>
      </c>
      <c r="C204" s="1">
        <v>41122</v>
      </c>
      <c r="D204" s="4">
        <v>22013</v>
      </c>
      <c r="E204" s="4">
        <v>56040</v>
      </c>
      <c r="F204" s="4">
        <v>27851</v>
      </c>
      <c r="G204" s="4">
        <v>28189</v>
      </c>
    </row>
    <row r="205" spans="1:7">
      <c r="A205">
        <v>204</v>
      </c>
      <c r="B205" t="s">
        <v>10</v>
      </c>
      <c r="C205" s="1">
        <v>41153</v>
      </c>
      <c r="D205" s="4">
        <v>22015</v>
      </c>
      <c r="E205" s="4">
        <v>56017</v>
      </c>
      <c r="F205" s="4">
        <v>27835</v>
      </c>
      <c r="G205" s="4">
        <v>28182</v>
      </c>
    </row>
    <row r="206" spans="1:7">
      <c r="A206">
        <v>205</v>
      </c>
      <c r="B206" t="s">
        <v>10</v>
      </c>
      <c r="C206" s="1">
        <v>41183</v>
      </c>
      <c r="D206" s="4">
        <v>22029</v>
      </c>
      <c r="E206" s="4">
        <v>56030</v>
      </c>
      <c r="F206" s="4">
        <v>27845</v>
      </c>
      <c r="G206" s="4">
        <v>28185</v>
      </c>
    </row>
    <row r="207" spans="1:7">
      <c r="A207">
        <v>206</v>
      </c>
      <c r="B207" t="s">
        <v>10</v>
      </c>
      <c r="C207" s="1">
        <v>41214</v>
      </c>
      <c r="D207" s="4">
        <v>22021</v>
      </c>
      <c r="E207" s="4">
        <v>56041</v>
      </c>
      <c r="F207" s="4">
        <v>27854</v>
      </c>
      <c r="G207" s="4">
        <v>28187</v>
      </c>
    </row>
    <row r="208" spans="1:7">
      <c r="A208">
        <v>207</v>
      </c>
      <c r="B208" t="s">
        <v>10</v>
      </c>
      <c r="C208" s="1">
        <v>41244</v>
      </c>
      <c r="D208" s="4">
        <v>22012</v>
      </c>
      <c r="E208" s="4">
        <v>56024</v>
      </c>
      <c r="F208" s="4">
        <v>27842</v>
      </c>
      <c r="G208" s="4">
        <v>28182</v>
      </c>
    </row>
    <row r="209" spans="1:7">
      <c r="A209">
        <v>208</v>
      </c>
      <c r="B209" t="s">
        <v>11</v>
      </c>
      <c r="C209" s="1">
        <v>41275</v>
      </c>
      <c r="D209" s="4">
        <v>22017</v>
      </c>
      <c r="E209" s="4">
        <v>56027</v>
      </c>
      <c r="F209" s="4">
        <v>27852</v>
      </c>
      <c r="G209" s="4">
        <v>28175</v>
      </c>
    </row>
    <row r="210" spans="1:7">
      <c r="A210">
        <v>209</v>
      </c>
      <c r="B210" t="s">
        <v>11</v>
      </c>
      <c r="C210" s="1">
        <v>41306</v>
      </c>
      <c r="D210" s="4">
        <v>21972</v>
      </c>
      <c r="E210" s="4">
        <v>55956</v>
      </c>
      <c r="F210" s="4">
        <v>27807</v>
      </c>
      <c r="G210" s="4">
        <v>28149</v>
      </c>
    </row>
    <row r="211" spans="1:7">
      <c r="A211">
        <v>210</v>
      </c>
      <c r="B211" t="s">
        <v>11</v>
      </c>
      <c r="C211" s="1">
        <v>41334</v>
      </c>
      <c r="D211" s="4">
        <v>21938</v>
      </c>
      <c r="E211" s="4">
        <v>55903</v>
      </c>
      <c r="F211" s="4">
        <v>27775</v>
      </c>
      <c r="G211" s="4">
        <v>28128</v>
      </c>
    </row>
    <row r="212" spans="1:7">
      <c r="A212">
        <v>211</v>
      </c>
      <c r="B212" t="s">
        <v>11</v>
      </c>
      <c r="C212" s="1">
        <v>41365</v>
      </c>
      <c r="D212" s="5">
        <v>21952</v>
      </c>
      <c r="E212" s="5">
        <v>55775</v>
      </c>
      <c r="F212" s="6">
        <v>27679</v>
      </c>
      <c r="G212" s="5">
        <v>28096</v>
      </c>
    </row>
    <row r="213" spans="1:7">
      <c r="A213">
        <v>212</v>
      </c>
      <c r="B213" t="s">
        <v>11</v>
      </c>
      <c r="C213" s="1">
        <v>41395</v>
      </c>
      <c r="D213" s="6">
        <v>22014</v>
      </c>
      <c r="E213" s="6">
        <v>55817</v>
      </c>
      <c r="F213" s="6">
        <v>27717</v>
      </c>
      <c r="G213" s="6">
        <v>28100</v>
      </c>
    </row>
    <row r="214" spans="1:7">
      <c r="A214">
        <v>213</v>
      </c>
      <c r="B214" t="s">
        <v>11</v>
      </c>
      <c r="C214" s="1">
        <v>41426</v>
      </c>
      <c r="D214" s="6">
        <v>22018</v>
      </c>
      <c r="E214" s="6">
        <v>55785</v>
      </c>
      <c r="F214" s="6">
        <v>27692</v>
      </c>
      <c r="G214" s="6">
        <v>28093</v>
      </c>
    </row>
    <row r="215" spans="1:7">
      <c r="A215">
        <v>214</v>
      </c>
      <c r="B215" t="s">
        <v>11</v>
      </c>
      <c r="C215" s="1">
        <v>41456</v>
      </c>
      <c r="D215" s="6">
        <v>21993</v>
      </c>
      <c r="E215" s="6">
        <v>55702</v>
      </c>
      <c r="F215" s="6">
        <v>27657</v>
      </c>
      <c r="G215" s="6">
        <v>28045</v>
      </c>
    </row>
    <row r="216" spans="1:7">
      <c r="A216">
        <v>215</v>
      </c>
      <c r="B216" t="s">
        <v>11</v>
      </c>
      <c r="C216" s="1">
        <v>41487</v>
      </c>
      <c r="D216" s="6">
        <v>22043</v>
      </c>
      <c r="E216" s="6">
        <v>55723</v>
      </c>
      <c r="F216" s="6">
        <v>27674</v>
      </c>
      <c r="G216" s="6">
        <v>28049</v>
      </c>
    </row>
    <row r="217" spans="1:7">
      <c r="A217">
        <v>216</v>
      </c>
      <c r="B217" t="s">
        <v>11</v>
      </c>
      <c r="C217" s="1">
        <v>41518</v>
      </c>
      <c r="D217" s="6">
        <v>22031</v>
      </c>
      <c r="E217" s="6">
        <v>55719</v>
      </c>
      <c r="F217" s="6">
        <v>27691</v>
      </c>
      <c r="G217" s="6">
        <v>28028</v>
      </c>
    </row>
    <row r="218" spans="1:7">
      <c r="A218">
        <v>217</v>
      </c>
      <c r="B218" t="s">
        <v>11</v>
      </c>
      <c r="C218" s="1">
        <v>41548</v>
      </c>
      <c r="D218" s="6">
        <v>22019</v>
      </c>
      <c r="E218" s="6">
        <v>55679</v>
      </c>
      <c r="F218" s="6">
        <v>27661</v>
      </c>
      <c r="G218" s="6">
        <v>28018</v>
      </c>
    </row>
    <row r="219" spans="1:7">
      <c r="A219">
        <v>218</v>
      </c>
      <c r="B219" t="s">
        <v>11</v>
      </c>
      <c r="C219" s="1">
        <v>41579</v>
      </c>
      <c r="D219" s="6">
        <v>22035</v>
      </c>
      <c r="E219" s="6">
        <v>55702</v>
      </c>
      <c r="F219" s="6">
        <v>27685</v>
      </c>
      <c r="G219" s="6">
        <v>28017</v>
      </c>
    </row>
    <row r="220" spans="1:7">
      <c r="A220">
        <v>219</v>
      </c>
      <c r="B220" t="s">
        <v>11</v>
      </c>
      <c r="C220" s="1">
        <v>41609</v>
      </c>
      <c r="D220" s="6">
        <v>22026</v>
      </c>
      <c r="E220" s="6">
        <v>55685</v>
      </c>
      <c r="F220" s="6">
        <v>27669</v>
      </c>
      <c r="G220" s="6">
        <v>28016</v>
      </c>
    </row>
    <row r="221" spans="1:7">
      <c r="A221">
        <v>220</v>
      </c>
      <c r="B221" t="s">
        <v>12</v>
      </c>
      <c r="C221" s="1">
        <v>41640</v>
      </c>
      <c r="D221" s="6">
        <v>22025</v>
      </c>
      <c r="E221" s="6">
        <v>55664</v>
      </c>
      <c r="F221" s="6">
        <v>27652</v>
      </c>
      <c r="G221" s="6">
        <v>28012</v>
      </c>
    </row>
    <row r="222" spans="1:7">
      <c r="A222">
        <v>221</v>
      </c>
      <c r="B222" t="s">
        <v>12</v>
      </c>
      <c r="C222" s="1">
        <v>41671</v>
      </c>
      <c r="D222" s="4">
        <v>22018</v>
      </c>
      <c r="E222" s="4">
        <v>55634</v>
      </c>
      <c r="F222" s="4">
        <v>27644</v>
      </c>
      <c r="G222" s="4">
        <v>27990</v>
      </c>
    </row>
    <row r="223" spans="1:7">
      <c r="A223">
        <v>222</v>
      </c>
      <c r="B223" t="s">
        <v>12</v>
      </c>
      <c r="C223" s="1">
        <v>41699</v>
      </c>
      <c r="D223" s="4">
        <v>22028</v>
      </c>
      <c r="E223" s="4">
        <v>55612</v>
      </c>
      <c r="F223" s="4">
        <v>27639</v>
      </c>
      <c r="G223" s="4">
        <v>27973</v>
      </c>
    </row>
    <row r="224" spans="1:7">
      <c r="A224">
        <v>223</v>
      </c>
      <c r="B224" t="s">
        <v>12</v>
      </c>
      <c r="C224" s="1">
        <v>41730</v>
      </c>
      <c r="D224" s="5">
        <v>22119</v>
      </c>
      <c r="E224" s="5">
        <v>55515</v>
      </c>
      <c r="F224" s="6">
        <v>27595</v>
      </c>
      <c r="G224" s="5">
        <v>27920</v>
      </c>
    </row>
    <row r="225" spans="1:7">
      <c r="A225">
        <v>224</v>
      </c>
      <c r="B225" t="s">
        <v>12</v>
      </c>
      <c r="C225" s="1">
        <v>41760</v>
      </c>
      <c r="D225" s="6">
        <v>22164</v>
      </c>
      <c r="E225" s="6">
        <v>55561</v>
      </c>
      <c r="F225" s="6">
        <v>27597</v>
      </c>
      <c r="G225" s="6">
        <v>27964</v>
      </c>
    </row>
    <row r="226" spans="1:7">
      <c r="A226">
        <v>225</v>
      </c>
      <c r="B226" t="s">
        <v>12</v>
      </c>
      <c r="C226" s="1">
        <v>41791</v>
      </c>
      <c r="D226" s="6">
        <v>22179</v>
      </c>
      <c r="E226" s="6">
        <v>55565</v>
      </c>
      <c r="F226" s="6">
        <v>27614</v>
      </c>
      <c r="G226" s="6">
        <v>27951</v>
      </c>
    </row>
    <row r="227" spans="1:7">
      <c r="A227">
        <v>226</v>
      </c>
      <c r="B227" t="s">
        <v>12</v>
      </c>
      <c r="C227" s="1">
        <v>41821</v>
      </c>
      <c r="D227" s="6">
        <v>22213</v>
      </c>
      <c r="E227" s="6">
        <v>55595</v>
      </c>
      <c r="F227" s="6">
        <v>27627</v>
      </c>
      <c r="G227" s="6">
        <v>27968</v>
      </c>
    </row>
    <row r="228" spans="1:7">
      <c r="A228">
        <v>227</v>
      </c>
      <c r="B228" t="s">
        <v>12</v>
      </c>
      <c r="C228" s="1">
        <v>41852</v>
      </c>
      <c r="D228" s="6">
        <v>22260</v>
      </c>
      <c r="E228" s="6">
        <v>55639</v>
      </c>
      <c r="F228" s="6">
        <v>27659</v>
      </c>
      <c r="G228" s="6">
        <v>27980</v>
      </c>
    </row>
    <row r="229" spans="1:7">
      <c r="A229">
        <v>228</v>
      </c>
      <c r="B229" t="s">
        <v>12</v>
      </c>
      <c r="C229" s="1">
        <v>41883</v>
      </c>
      <c r="D229" s="6">
        <v>22280</v>
      </c>
      <c r="E229" s="6">
        <v>55618</v>
      </c>
      <c r="F229" s="6">
        <v>27655</v>
      </c>
      <c r="G229" s="6">
        <v>27963</v>
      </c>
    </row>
    <row r="230" spans="1:7">
      <c r="A230">
        <v>229</v>
      </c>
      <c r="B230" t="s">
        <v>12</v>
      </c>
      <c r="C230" s="1">
        <v>41913</v>
      </c>
      <c r="D230" s="6">
        <v>22284</v>
      </c>
      <c r="E230" s="6">
        <v>55617</v>
      </c>
      <c r="F230" s="6">
        <v>27649</v>
      </c>
      <c r="G230" s="6">
        <v>27968</v>
      </c>
    </row>
    <row r="231" spans="1:7">
      <c r="A231">
        <v>230</v>
      </c>
      <c r="B231" t="s">
        <v>12</v>
      </c>
      <c r="C231" s="1">
        <v>41944</v>
      </c>
      <c r="D231" s="6">
        <v>22299</v>
      </c>
      <c r="E231" s="6">
        <v>55618</v>
      </c>
      <c r="F231" s="6">
        <v>27633</v>
      </c>
      <c r="G231" s="6">
        <v>27985</v>
      </c>
    </row>
    <row r="232" spans="1:7">
      <c r="A232">
        <v>231</v>
      </c>
      <c r="B232" t="s">
        <v>12</v>
      </c>
      <c r="C232" s="1">
        <v>41974</v>
      </c>
      <c r="D232" s="6">
        <v>22324</v>
      </c>
      <c r="E232" s="6">
        <v>55654</v>
      </c>
      <c r="F232" s="6">
        <v>27653</v>
      </c>
      <c r="G232" s="6">
        <v>28001</v>
      </c>
    </row>
    <row r="233" spans="1:7">
      <c r="A233">
        <v>232</v>
      </c>
      <c r="B233" t="s">
        <v>13</v>
      </c>
      <c r="C233" s="1">
        <v>42005</v>
      </c>
      <c r="D233" s="6">
        <v>22304</v>
      </c>
      <c r="E233" s="6">
        <v>55590</v>
      </c>
      <c r="F233" s="6">
        <v>27632</v>
      </c>
      <c r="G233" s="6">
        <v>27958</v>
      </c>
    </row>
    <row r="234" spans="1:7">
      <c r="A234">
        <v>233</v>
      </c>
      <c r="B234" t="s">
        <v>13</v>
      </c>
      <c r="C234" s="1">
        <v>42036</v>
      </c>
      <c r="D234" s="4">
        <v>22294</v>
      </c>
      <c r="E234" s="4">
        <v>55566</v>
      </c>
      <c r="F234" s="4">
        <v>27607</v>
      </c>
      <c r="G234" s="4">
        <v>27959</v>
      </c>
    </row>
    <row r="235" spans="1:7">
      <c r="A235">
        <v>234</v>
      </c>
      <c r="B235" t="s">
        <v>13</v>
      </c>
      <c r="C235" s="1">
        <v>42064</v>
      </c>
      <c r="D235" s="4">
        <v>22277</v>
      </c>
      <c r="E235" s="4">
        <v>55501</v>
      </c>
      <c r="F235" s="4">
        <v>27587</v>
      </c>
      <c r="G235" s="4">
        <v>27914</v>
      </c>
    </row>
    <row r="236" spans="1:7">
      <c r="A236">
        <v>235</v>
      </c>
      <c r="B236" t="s">
        <v>13</v>
      </c>
      <c r="C236" s="1">
        <v>42095</v>
      </c>
      <c r="D236" s="5">
        <v>22324</v>
      </c>
      <c r="E236" s="5">
        <v>55395</v>
      </c>
      <c r="F236" s="6">
        <v>27547</v>
      </c>
      <c r="G236" s="5">
        <v>27848</v>
      </c>
    </row>
    <row r="237" spans="1:7">
      <c r="A237">
        <v>236</v>
      </c>
      <c r="B237" t="s">
        <v>13</v>
      </c>
      <c r="C237" s="1">
        <v>42125</v>
      </c>
      <c r="D237" s="6">
        <v>22395</v>
      </c>
      <c r="E237" s="6">
        <v>55453</v>
      </c>
      <c r="F237" s="6">
        <v>27593</v>
      </c>
      <c r="G237" s="6">
        <v>27860</v>
      </c>
    </row>
    <row r="238" spans="1:7">
      <c r="A238">
        <v>237</v>
      </c>
      <c r="B238" t="s">
        <v>13</v>
      </c>
      <c r="C238" s="1">
        <v>42156</v>
      </c>
      <c r="D238" s="6">
        <v>22403</v>
      </c>
      <c r="E238" s="6">
        <v>55448</v>
      </c>
      <c r="F238" s="6">
        <v>27570</v>
      </c>
      <c r="G238" s="6">
        <v>27878</v>
      </c>
    </row>
    <row r="239" spans="1:7">
      <c r="A239">
        <v>238</v>
      </c>
      <c r="B239" t="s">
        <v>13</v>
      </c>
      <c r="C239" s="1">
        <v>42186</v>
      </c>
      <c r="D239" s="6">
        <v>22434</v>
      </c>
      <c r="E239" s="6">
        <v>55487</v>
      </c>
      <c r="F239" s="6">
        <v>27617</v>
      </c>
      <c r="G239" s="6">
        <v>27870</v>
      </c>
    </row>
    <row r="240" spans="1:7">
      <c r="A240">
        <v>239</v>
      </c>
      <c r="B240" t="s">
        <v>13</v>
      </c>
      <c r="C240" s="1">
        <v>42217</v>
      </c>
      <c r="D240" s="6">
        <v>22425</v>
      </c>
      <c r="E240" s="6">
        <v>55450</v>
      </c>
      <c r="F240" s="6">
        <v>27609</v>
      </c>
      <c r="G240" s="6">
        <v>27841</v>
      </c>
    </row>
    <row r="241" spans="1:7">
      <c r="A241">
        <v>240</v>
      </c>
      <c r="B241" t="s">
        <v>13</v>
      </c>
      <c r="C241" s="1">
        <v>42248</v>
      </c>
      <c r="D241" s="6">
        <v>22432</v>
      </c>
      <c r="E241" s="6">
        <v>55448</v>
      </c>
      <c r="F241" s="6">
        <v>27603</v>
      </c>
      <c r="G241" s="6">
        <v>27845</v>
      </c>
    </row>
    <row r="242" spans="1:7">
      <c r="A242">
        <v>241</v>
      </c>
      <c r="B242" t="s">
        <v>13</v>
      </c>
      <c r="C242" s="1">
        <v>42278</v>
      </c>
      <c r="D242" s="6">
        <v>22301</v>
      </c>
      <c r="E242" s="6">
        <f t="shared" ref="E242:E262" si="3">F242+G242</f>
        <v>55912</v>
      </c>
      <c r="F242" s="6">
        <v>27811</v>
      </c>
      <c r="G242" s="6">
        <v>28101</v>
      </c>
    </row>
    <row r="243" spans="1:7">
      <c r="A243">
        <v>242</v>
      </c>
      <c r="B243" t="s">
        <v>13</v>
      </c>
      <c r="C243" s="1">
        <v>42309</v>
      </c>
      <c r="D243" s="6">
        <f>D242+7</f>
        <v>22308</v>
      </c>
      <c r="E243" s="6">
        <f t="shared" si="3"/>
        <v>55894</v>
      </c>
      <c r="F243" s="6">
        <f>F242-14</f>
        <v>27797</v>
      </c>
      <c r="G243" s="6">
        <f>G242-4</f>
        <v>28097</v>
      </c>
    </row>
    <row r="244" spans="1:7">
      <c r="A244">
        <v>243</v>
      </c>
      <c r="B244" t="s">
        <v>13</v>
      </c>
      <c r="C244" s="1">
        <v>42339</v>
      </c>
      <c r="D244" s="6">
        <f>D243+17</f>
        <v>22325</v>
      </c>
      <c r="E244" s="6">
        <f t="shared" si="3"/>
        <v>55916</v>
      </c>
      <c r="F244" s="6">
        <f>F243+28</f>
        <v>27825</v>
      </c>
      <c r="G244" s="6">
        <f>G243-6</f>
        <v>28091</v>
      </c>
    </row>
    <row r="245" spans="1:7">
      <c r="A245">
        <v>244</v>
      </c>
      <c r="B245" t="s">
        <v>14</v>
      </c>
      <c r="C245" s="1">
        <v>42370</v>
      </c>
      <c r="D245" s="6">
        <f>D244+16</f>
        <v>22341</v>
      </c>
      <c r="E245" s="6">
        <f t="shared" si="3"/>
        <v>55930</v>
      </c>
      <c r="F245" s="6">
        <f>F244+16</f>
        <v>27841</v>
      </c>
      <c r="G245" s="6">
        <f>G244-2</f>
        <v>28089</v>
      </c>
    </row>
    <row r="246" spans="1:7">
      <c r="A246">
        <v>245</v>
      </c>
      <c r="B246" t="s">
        <v>14</v>
      </c>
      <c r="C246" s="1">
        <v>42401</v>
      </c>
      <c r="D246" s="4">
        <f>D245-14</f>
        <v>22327</v>
      </c>
      <c r="E246" s="4">
        <f t="shared" si="3"/>
        <v>55886</v>
      </c>
      <c r="F246" s="4">
        <f>F245-27</f>
        <v>27814</v>
      </c>
      <c r="G246" s="4">
        <f>G245-17</f>
        <v>28072</v>
      </c>
    </row>
    <row r="247" spans="1:7">
      <c r="A247">
        <v>246</v>
      </c>
      <c r="B247" t="s">
        <v>14</v>
      </c>
      <c r="C247" s="1">
        <v>42430</v>
      </c>
      <c r="D247" s="4">
        <f>D246-27</f>
        <v>22300</v>
      </c>
      <c r="E247" s="4">
        <f t="shared" si="3"/>
        <v>55817</v>
      </c>
      <c r="F247" s="4">
        <f>F246-27+5</f>
        <v>27792</v>
      </c>
      <c r="G247" s="4">
        <f>G246-43-4</f>
        <v>28025</v>
      </c>
    </row>
    <row r="248" spans="1:7">
      <c r="A248">
        <v>247</v>
      </c>
      <c r="B248" t="s">
        <v>14</v>
      </c>
      <c r="C248" s="1">
        <v>42461</v>
      </c>
      <c r="D248" s="5">
        <f>D247+29</f>
        <v>22329</v>
      </c>
      <c r="E248" s="5">
        <f t="shared" si="3"/>
        <v>55666</v>
      </c>
      <c r="F248" s="6">
        <f>F247-76</f>
        <v>27716</v>
      </c>
      <c r="G248" s="5">
        <f>G247-75</f>
        <v>27950</v>
      </c>
    </row>
    <row r="249" spans="1:7">
      <c r="A249">
        <v>248</v>
      </c>
      <c r="B249" t="s">
        <v>14</v>
      </c>
      <c r="C249" s="1">
        <v>42491</v>
      </c>
      <c r="D249" s="6">
        <f>D248+119</f>
        <v>22448</v>
      </c>
      <c r="E249" s="6">
        <f t="shared" si="3"/>
        <v>55749</v>
      </c>
      <c r="F249" s="6">
        <f>F248+70</f>
        <v>27786</v>
      </c>
      <c r="G249" s="6">
        <f>G248+13</f>
        <v>27963</v>
      </c>
    </row>
    <row r="250" spans="1:7">
      <c r="A250">
        <v>249</v>
      </c>
      <c r="B250" t="s">
        <v>14</v>
      </c>
      <c r="C250" s="1">
        <v>42522</v>
      </c>
      <c r="D250" s="6">
        <f>D249+18</f>
        <v>22466</v>
      </c>
      <c r="E250" s="6">
        <f t="shared" si="3"/>
        <v>55763</v>
      </c>
      <c r="F250" s="6">
        <f>F249+10</f>
        <v>27796</v>
      </c>
      <c r="G250" s="6">
        <f>G249+4</f>
        <v>27967</v>
      </c>
    </row>
    <row r="251" spans="1:7">
      <c r="A251">
        <v>250</v>
      </c>
      <c r="B251" t="s">
        <v>14</v>
      </c>
      <c r="C251" s="1">
        <v>42552</v>
      </c>
      <c r="D251" s="6">
        <f>D250-3</f>
        <v>22463</v>
      </c>
      <c r="E251" s="6">
        <f t="shared" si="3"/>
        <v>55758</v>
      </c>
      <c r="F251" s="6">
        <f>F250-1</f>
        <v>27795</v>
      </c>
      <c r="G251" s="6">
        <f>G250-4</f>
        <v>27963</v>
      </c>
    </row>
    <row r="252" spans="1:7">
      <c r="A252">
        <v>251</v>
      </c>
      <c r="B252" t="s">
        <v>14</v>
      </c>
      <c r="C252" s="1">
        <v>42583</v>
      </c>
      <c r="D252" s="6">
        <f>D251+22</f>
        <v>22485</v>
      </c>
      <c r="E252" s="6">
        <f t="shared" si="3"/>
        <v>55783</v>
      </c>
      <c r="F252" s="6">
        <f>F251+9</f>
        <v>27804</v>
      </c>
      <c r="G252" s="6">
        <f>G251+16</f>
        <v>27979</v>
      </c>
    </row>
    <row r="253" spans="1:7">
      <c r="A253">
        <v>252</v>
      </c>
      <c r="B253" t="s">
        <v>14</v>
      </c>
      <c r="C253" s="1">
        <v>42614</v>
      </c>
      <c r="D253" s="6">
        <f>D252-10</f>
        <v>22475</v>
      </c>
      <c r="E253" s="6">
        <f t="shared" si="3"/>
        <v>55772</v>
      </c>
      <c r="F253" s="6">
        <f>F252-3</f>
        <v>27801</v>
      </c>
      <c r="G253" s="6">
        <f>G252-8</f>
        <v>27971</v>
      </c>
    </row>
    <row r="254" spans="1:7">
      <c r="A254">
        <v>253</v>
      </c>
      <c r="B254" t="s">
        <v>14</v>
      </c>
      <c r="C254" s="1">
        <v>42644</v>
      </c>
      <c r="D254" s="6">
        <f>D253+39</f>
        <v>22514</v>
      </c>
      <c r="E254" s="6">
        <f t="shared" si="3"/>
        <v>55792</v>
      </c>
      <c r="F254" s="6">
        <f>F253+21</f>
        <v>27822</v>
      </c>
      <c r="G254" s="6">
        <f>G253-1</f>
        <v>27970</v>
      </c>
    </row>
    <row r="255" spans="1:7">
      <c r="A255">
        <v>254</v>
      </c>
      <c r="B255" t="s">
        <v>14</v>
      </c>
      <c r="C255" s="1">
        <v>42675</v>
      </c>
      <c r="D255" s="6">
        <f>D254+21</f>
        <v>22535</v>
      </c>
      <c r="E255" s="6">
        <f t="shared" si="3"/>
        <v>55801</v>
      </c>
      <c r="F255" s="6">
        <f>F254+0</f>
        <v>27822</v>
      </c>
      <c r="G255" s="6">
        <f>G254+9</f>
        <v>27979</v>
      </c>
    </row>
    <row r="256" spans="1:7">
      <c r="A256">
        <v>255</v>
      </c>
      <c r="B256" t="s">
        <v>14</v>
      </c>
      <c r="C256" s="1">
        <v>42705</v>
      </c>
      <c r="D256" s="6">
        <f>D255+30</f>
        <v>22565</v>
      </c>
      <c r="E256" s="6">
        <f t="shared" si="3"/>
        <v>55824</v>
      </c>
      <c r="F256" s="6">
        <f>F255+9</f>
        <v>27831</v>
      </c>
      <c r="G256" s="6">
        <f>G255+14</f>
        <v>27993</v>
      </c>
    </row>
    <row r="257" spans="1:7">
      <c r="A257">
        <v>256</v>
      </c>
      <c r="B257" t="s">
        <v>15</v>
      </c>
      <c r="C257" s="1">
        <v>42736</v>
      </c>
      <c r="D257" s="6">
        <f>D256+21</f>
        <v>22586</v>
      </c>
      <c r="E257" s="6">
        <f t="shared" si="3"/>
        <v>55848</v>
      </c>
      <c r="F257" s="6">
        <f>F256+13</f>
        <v>27844</v>
      </c>
      <c r="G257" s="6">
        <f>G256+11</f>
        <v>28004</v>
      </c>
    </row>
    <row r="258" spans="1:7">
      <c r="A258">
        <v>257</v>
      </c>
      <c r="B258" t="s">
        <v>15</v>
      </c>
      <c r="C258" s="1">
        <v>42767</v>
      </c>
      <c r="D258" s="4">
        <f>D257+32</f>
        <v>22618</v>
      </c>
      <c r="E258" s="4">
        <f t="shared" si="3"/>
        <v>55864</v>
      </c>
      <c r="F258" s="4">
        <f>F257+17</f>
        <v>27861</v>
      </c>
      <c r="G258" s="4">
        <f>G257-1</f>
        <v>28003</v>
      </c>
    </row>
    <row r="259" spans="1:7">
      <c r="A259">
        <v>258</v>
      </c>
      <c r="B259" t="s">
        <v>15</v>
      </c>
      <c r="C259" s="1">
        <v>42795</v>
      </c>
      <c r="D259" s="4">
        <f>D258-9</f>
        <v>22609</v>
      </c>
      <c r="E259" s="4">
        <f t="shared" si="3"/>
        <v>55827</v>
      </c>
      <c r="F259" s="4">
        <f>F258-22</f>
        <v>27839</v>
      </c>
      <c r="G259" s="4">
        <f>G258-15</f>
        <v>27988</v>
      </c>
    </row>
    <row r="260" spans="1:7">
      <c r="A260">
        <v>259</v>
      </c>
      <c r="B260" t="s">
        <v>15</v>
      </c>
      <c r="C260" s="1">
        <v>42826</v>
      </c>
      <c r="D260" s="4">
        <f>D259+64</f>
        <v>22673</v>
      </c>
      <c r="E260" s="4">
        <f t="shared" si="3"/>
        <v>55737</v>
      </c>
      <c r="F260" s="4">
        <f>F259-57</f>
        <v>27782</v>
      </c>
      <c r="G260" s="4">
        <f>G259-33</f>
        <v>27955</v>
      </c>
    </row>
    <row r="261" spans="1:7">
      <c r="A261">
        <v>260</v>
      </c>
      <c r="B261" t="s">
        <v>15</v>
      </c>
      <c r="C261" s="1">
        <v>42856</v>
      </c>
      <c r="D261" s="4">
        <f>D260+155</f>
        <v>22828</v>
      </c>
      <c r="E261" s="4">
        <f t="shared" si="3"/>
        <v>55890</v>
      </c>
      <c r="F261" s="4">
        <f>F260+113</f>
        <v>27895</v>
      </c>
      <c r="G261" s="4">
        <f>G260+40</f>
        <v>27995</v>
      </c>
    </row>
    <row r="262" spans="1:7">
      <c r="A262">
        <v>261</v>
      </c>
      <c r="B262" t="s">
        <v>15</v>
      </c>
      <c r="C262" s="1">
        <v>42887</v>
      </c>
      <c r="D262" s="4">
        <f>D261+16</f>
        <v>22844</v>
      </c>
      <c r="E262" s="4">
        <f t="shared" si="3"/>
        <v>55871</v>
      </c>
      <c r="F262" s="4">
        <f>F261-7</f>
        <v>27888</v>
      </c>
      <c r="G262" s="4">
        <f>G261-12</f>
        <v>27983</v>
      </c>
    </row>
    <row r="263" spans="1:7">
      <c r="A263">
        <v>262</v>
      </c>
      <c r="B263" t="s">
        <v>15</v>
      </c>
      <c r="C263" s="1">
        <v>42917</v>
      </c>
      <c r="D263" s="6">
        <v>22849</v>
      </c>
      <c r="E263" s="6">
        <v>55878</v>
      </c>
      <c r="F263" s="6">
        <v>27884</v>
      </c>
      <c r="G263" s="6">
        <v>27994</v>
      </c>
    </row>
    <row r="264" spans="1:7">
      <c r="A264">
        <v>263</v>
      </c>
      <c r="B264" t="s">
        <v>15</v>
      </c>
      <c r="C264" s="1">
        <v>42948</v>
      </c>
      <c r="D264" s="6">
        <v>22881</v>
      </c>
      <c r="E264" s="6">
        <v>55870</v>
      </c>
      <c r="F264" s="6">
        <v>27865</v>
      </c>
      <c r="G264" s="6">
        <v>28005</v>
      </c>
    </row>
    <row r="265" spans="1:7">
      <c r="A265">
        <v>264</v>
      </c>
      <c r="B265" t="s">
        <v>15</v>
      </c>
      <c r="C265" s="1">
        <v>42979</v>
      </c>
      <c r="D265" s="6">
        <f>D264+14</f>
        <v>22895</v>
      </c>
      <c r="E265" s="6">
        <f>F265+G265</f>
        <v>55864</v>
      </c>
      <c r="F265" s="6">
        <f>F264-6+13</f>
        <v>27872</v>
      </c>
      <c r="G265" s="6">
        <f>G264-8-5</f>
        <v>27992</v>
      </c>
    </row>
    <row r="266" spans="1:7">
      <c r="A266">
        <v>265</v>
      </c>
      <c r="B266" t="s">
        <v>15</v>
      </c>
      <c r="C266" s="1">
        <v>43009</v>
      </c>
      <c r="D266" s="6">
        <v>22878</v>
      </c>
      <c r="E266" s="6">
        <v>55826</v>
      </c>
      <c r="F266" s="6">
        <v>27866</v>
      </c>
      <c r="G266" s="6">
        <v>27960</v>
      </c>
    </row>
    <row r="267" spans="1:7">
      <c r="A267">
        <v>266</v>
      </c>
      <c r="B267" t="s">
        <v>15</v>
      </c>
      <c r="C267" s="1">
        <v>43040</v>
      </c>
      <c r="D267" s="6">
        <v>22874</v>
      </c>
      <c r="E267" s="6">
        <v>55820</v>
      </c>
      <c r="F267" s="6">
        <v>27860</v>
      </c>
      <c r="G267" s="6">
        <v>27960</v>
      </c>
    </row>
    <row r="268" spans="1:7">
      <c r="A268">
        <v>267</v>
      </c>
      <c r="B268" t="s">
        <v>15</v>
      </c>
      <c r="C268" s="1">
        <v>43070</v>
      </c>
      <c r="D268" s="6">
        <v>22901</v>
      </c>
      <c r="E268" s="6">
        <v>55834</v>
      </c>
      <c r="F268" s="6">
        <v>27859</v>
      </c>
      <c r="G268" s="6">
        <v>27975</v>
      </c>
    </row>
    <row r="269" spans="1:7">
      <c r="A269">
        <v>268</v>
      </c>
      <c r="B269" t="s">
        <v>16</v>
      </c>
      <c r="C269" s="1">
        <v>43101</v>
      </c>
      <c r="D269" s="6">
        <v>22921</v>
      </c>
      <c r="E269" s="6">
        <v>55857</v>
      </c>
      <c r="F269" s="6">
        <v>27864</v>
      </c>
      <c r="G269" s="6">
        <v>27993</v>
      </c>
    </row>
    <row r="270" spans="1:7">
      <c r="A270">
        <v>269</v>
      </c>
      <c r="B270" t="s">
        <v>16</v>
      </c>
      <c r="C270" s="1">
        <v>43132</v>
      </c>
      <c r="D270" s="6">
        <v>22912</v>
      </c>
      <c r="E270" s="6">
        <v>55844</v>
      </c>
      <c r="F270" s="6">
        <v>27849</v>
      </c>
      <c r="G270" s="6">
        <v>27995</v>
      </c>
    </row>
    <row r="271" spans="1:7">
      <c r="A271">
        <v>270</v>
      </c>
      <c r="B271" t="s">
        <v>16</v>
      </c>
      <c r="C271" s="1">
        <v>43160</v>
      </c>
      <c r="D271" s="6">
        <v>22898</v>
      </c>
      <c r="E271" s="6">
        <v>55782</v>
      </c>
      <c r="F271" s="6">
        <v>27813</v>
      </c>
      <c r="G271" s="6">
        <v>27969</v>
      </c>
    </row>
    <row r="272" spans="1:7">
      <c r="A272">
        <v>271</v>
      </c>
      <c r="B272" t="s">
        <v>16</v>
      </c>
      <c r="C272" s="1">
        <v>43191</v>
      </c>
      <c r="D272" s="6">
        <v>22962</v>
      </c>
      <c r="E272" s="6">
        <v>55646</v>
      </c>
      <c r="F272" s="6">
        <v>27771</v>
      </c>
      <c r="G272" s="6">
        <v>27875</v>
      </c>
    </row>
    <row r="273" spans="1:20">
      <c r="A273">
        <v>272</v>
      </c>
      <c r="B273" t="s">
        <v>16</v>
      </c>
      <c r="C273" s="1">
        <v>43221</v>
      </c>
      <c r="D273" s="6">
        <v>23081</v>
      </c>
      <c r="E273" s="6">
        <v>55750</v>
      </c>
      <c r="F273" s="6">
        <v>27848</v>
      </c>
      <c r="G273" s="6">
        <v>27902</v>
      </c>
    </row>
    <row r="274" spans="1:20">
      <c r="A274">
        <v>273</v>
      </c>
      <c r="B274" t="s">
        <v>16</v>
      </c>
      <c r="C274" s="1">
        <v>43252</v>
      </c>
      <c r="D274" s="6">
        <v>23102</v>
      </c>
      <c r="E274" s="6">
        <f>SUM(F274+G274)</f>
        <v>55756</v>
      </c>
      <c r="F274" s="6">
        <v>27844</v>
      </c>
      <c r="G274" s="6">
        <v>27912</v>
      </c>
    </row>
    <row r="275" spans="1:20">
      <c r="A275">
        <v>274</v>
      </c>
      <c r="B275" t="s">
        <v>16</v>
      </c>
      <c r="C275" s="1">
        <v>43282</v>
      </c>
      <c r="D275" s="6">
        <v>23133</v>
      </c>
      <c r="E275" s="6">
        <v>55768</v>
      </c>
      <c r="F275" s="6">
        <v>27851</v>
      </c>
      <c r="G275" s="6">
        <v>27917</v>
      </c>
    </row>
    <row r="276" spans="1:20">
      <c r="A276">
        <v>275</v>
      </c>
      <c r="B276" t="s">
        <v>16</v>
      </c>
      <c r="C276" s="1">
        <v>43313</v>
      </c>
      <c r="D276" s="6">
        <v>23162</v>
      </c>
      <c r="E276" s="6">
        <v>55792</v>
      </c>
      <c r="F276" s="6">
        <v>27854</v>
      </c>
      <c r="G276" s="6">
        <v>27938</v>
      </c>
    </row>
    <row r="277" spans="1:20">
      <c r="A277">
        <v>276</v>
      </c>
      <c r="B277" t="s">
        <v>16</v>
      </c>
      <c r="C277" s="1">
        <v>43344</v>
      </c>
      <c r="D277" s="6">
        <v>23188</v>
      </c>
      <c r="E277" s="6">
        <v>55799</v>
      </c>
      <c r="F277" s="6">
        <v>27862</v>
      </c>
      <c r="G277" s="6">
        <v>27937</v>
      </c>
    </row>
    <row r="278" spans="1:20">
      <c r="A278">
        <v>277</v>
      </c>
      <c r="B278" t="s">
        <v>16</v>
      </c>
      <c r="C278" s="1">
        <v>43374</v>
      </c>
      <c r="D278" s="21">
        <v>23202</v>
      </c>
      <c r="E278" s="6">
        <v>55804</v>
      </c>
      <c r="F278" s="6">
        <v>27866</v>
      </c>
      <c r="G278" s="6">
        <v>27938</v>
      </c>
    </row>
    <row r="279" spans="1:20">
      <c r="A279">
        <v>278</v>
      </c>
      <c r="B279" t="s">
        <v>16</v>
      </c>
      <c r="C279" s="1">
        <v>43405</v>
      </c>
      <c r="D279" s="6">
        <v>23164</v>
      </c>
      <c r="E279" s="6">
        <v>55737</v>
      </c>
      <c r="F279" s="6">
        <v>27833</v>
      </c>
      <c r="G279" s="6">
        <v>27904</v>
      </c>
    </row>
    <row r="280" spans="1:20">
      <c r="A280">
        <v>279</v>
      </c>
      <c r="B280" t="s">
        <v>16</v>
      </c>
      <c r="C280" s="1">
        <v>43435</v>
      </c>
      <c r="D280" s="19">
        <v>23209</v>
      </c>
      <c r="E280" s="6">
        <v>55748</v>
      </c>
      <c r="F280" s="6">
        <v>27836</v>
      </c>
      <c r="G280" s="6">
        <v>27912</v>
      </c>
      <c r="H280" s="10"/>
    </row>
    <row r="281" spans="1:20">
      <c r="A281">
        <v>280</v>
      </c>
      <c r="B281" t="s">
        <v>17</v>
      </c>
      <c r="C281" s="1">
        <v>43466</v>
      </c>
      <c r="D281" s="20">
        <v>23240</v>
      </c>
      <c r="F281" s="2">
        <v>27846</v>
      </c>
      <c r="G281" s="2">
        <v>27918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1:20" s="12" customFormat="1">
      <c r="C282" s="22"/>
      <c r="D282" s="3"/>
      <c r="E282" s="23"/>
      <c r="F282" s="23"/>
      <c r="G282" s="23"/>
      <c r="H282"/>
      <c r="I282"/>
      <c r="J282"/>
      <c r="K282"/>
      <c r="L282"/>
      <c r="M282"/>
      <c r="N282"/>
      <c r="O282"/>
      <c r="P282"/>
      <c r="Q282"/>
      <c r="R282"/>
      <c r="S282"/>
      <c r="T282"/>
    </row>
    <row r="283" spans="1:20">
      <c r="A283" s="15" t="s">
        <v>55</v>
      </c>
      <c r="B283" s="11"/>
      <c r="C283" s="15" t="s">
        <v>55</v>
      </c>
      <c r="D283" t="s">
        <v>56</v>
      </c>
      <c r="E283"/>
      <c r="F283"/>
      <c r="J283" s="2"/>
    </row>
    <row r="284" spans="1:20">
      <c r="A284" s="15" t="s">
        <v>55</v>
      </c>
      <c r="B284" s="13"/>
      <c r="C284" s="15" t="s">
        <v>55</v>
      </c>
      <c r="D284" s="11"/>
      <c r="E284"/>
      <c r="F284" s="12" t="s">
        <v>36</v>
      </c>
      <c r="G284" t="s">
        <v>37</v>
      </c>
      <c r="J284" s="2"/>
    </row>
    <row r="285" spans="1:20">
      <c r="A285" s="15" t="s">
        <v>55</v>
      </c>
      <c r="B285" s="14"/>
      <c r="C285" s="15" t="s">
        <v>55</v>
      </c>
      <c r="D285" s="13"/>
      <c r="E285"/>
      <c r="F285" s="12" t="s">
        <v>38</v>
      </c>
      <c r="G285" t="s">
        <v>39</v>
      </c>
      <c r="J285" s="2"/>
    </row>
    <row r="286" spans="1:20">
      <c r="C286" s="15" t="s">
        <v>55</v>
      </c>
      <c r="D286" s="14"/>
      <c r="F286" s="12" t="s">
        <v>41</v>
      </c>
      <c r="G286" t="s">
        <v>42</v>
      </c>
      <c r="H286" s="2"/>
    </row>
    <row r="287" spans="1:20">
      <c r="H287" s="2"/>
      <c r="I287" s="10" t="s">
        <v>34</v>
      </c>
    </row>
    <row r="288" spans="1:20">
      <c r="I288" s="10" t="s">
        <v>35</v>
      </c>
    </row>
    <row r="289" spans="3:7">
      <c r="G289" s="10"/>
    </row>
    <row r="291" spans="3:7">
      <c r="C291" s="1"/>
    </row>
    <row r="292" spans="3:7">
      <c r="C292" s="1"/>
    </row>
    <row r="293" spans="3:7">
      <c r="C293" s="1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茅野市の人口・世帯数H7～</vt:lpstr>
      <vt:lpstr>茅野市の人口・世帯数H7～ (グラフ)</vt:lpstr>
    </vt:vector>
  </TitlesOfParts>
  <Company>諏訪広域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LocalAdmin</cp:lastModifiedBy>
  <cp:lastPrinted>2018-12-07T08:59:17Z</cp:lastPrinted>
  <dcterms:created xsi:type="dcterms:W3CDTF">2014-04-10T23:44:43Z</dcterms:created>
  <dcterms:modified xsi:type="dcterms:W3CDTF">2019-01-28T03:02:47Z</dcterms:modified>
</cp:coreProperties>
</file>