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5" yWindow="-30" windowWidth="9525" windowHeight="5880"/>
  </bookViews>
  <sheets>
    <sheet name="統計書" sheetId="2" r:id="rId1"/>
    <sheet name="S48～" sheetId="3" r:id="rId2"/>
    <sheet name="定期(資料）H24~" sheetId="4" r:id="rId3"/>
  </sheets>
  <definedNames>
    <definedName name="_xlnm.Print_Area" localSheetId="1">'S48～'!$21:$59</definedName>
    <definedName name="_xlnm.Print_Titles" localSheetId="1">'S48～'!$1:$4</definedName>
    <definedName name="_xlnm.Print_Titles" localSheetId="2">'定期(資料）H24~'!$1:$3</definedName>
    <definedName name="_xlnm.Print_Titles" localSheetId="0">統計書!$1:$2</definedName>
  </definedNames>
  <calcPr calcId="162913"/>
</workbook>
</file>

<file path=xl/calcChain.xml><?xml version="1.0" encoding="utf-8"?>
<calcChain xmlns="http://schemas.openxmlformats.org/spreadsheetml/2006/main">
  <c r="E11" i="4" l="1"/>
  <c r="D11" i="4" l="1"/>
  <c r="C11" i="4"/>
  <c r="C10" i="4" l="1"/>
  <c r="D10" i="4"/>
  <c r="E10" i="4"/>
  <c r="E9" i="4"/>
  <c r="D9" i="4"/>
  <c r="C9" i="4"/>
  <c r="B48" i="3"/>
  <c r="C8" i="4" l="1"/>
  <c r="C7" i="4"/>
  <c r="C6" i="4"/>
  <c r="E8" i="4"/>
  <c r="E7" i="4"/>
  <c r="E6" i="4"/>
  <c r="D6" i="4"/>
  <c r="D7" i="4"/>
  <c r="D8" i="4"/>
  <c r="B47" i="3"/>
  <c r="C5" i="3" l="1"/>
  <c r="E5" i="3"/>
  <c r="G5" i="3"/>
  <c r="K5" i="3"/>
  <c r="M5" i="3"/>
  <c r="C6" i="3"/>
  <c r="E6" i="3"/>
  <c r="G6" i="3"/>
  <c r="K6" i="3"/>
  <c r="M6" i="3"/>
  <c r="C7" i="3"/>
  <c r="E7" i="3"/>
  <c r="G7" i="3"/>
  <c r="K7" i="3"/>
  <c r="M7" i="3"/>
  <c r="C8" i="3"/>
  <c r="E8" i="3"/>
  <c r="G8" i="3"/>
  <c r="K8" i="3"/>
  <c r="M8" i="3"/>
  <c r="C9" i="3"/>
  <c r="E9" i="3"/>
  <c r="G9" i="3"/>
  <c r="K9" i="3"/>
  <c r="M9" i="3"/>
  <c r="C10" i="3"/>
  <c r="E10" i="3"/>
  <c r="G10" i="3"/>
  <c r="K10" i="3"/>
  <c r="M10" i="3"/>
  <c r="C11" i="3"/>
  <c r="E11" i="3"/>
  <c r="G11" i="3"/>
  <c r="K11" i="3"/>
  <c r="M11" i="3"/>
  <c r="C12" i="3"/>
  <c r="E12" i="3"/>
  <c r="G12" i="3"/>
  <c r="K12" i="3"/>
  <c r="M12" i="3"/>
  <c r="C13" i="3"/>
  <c r="E13" i="3"/>
  <c r="G13" i="3"/>
  <c r="K13" i="3"/>
  <c r="M13" i="3"/>
  <c r="C14" i="3"/>
  <c r="E14" i="3"/>
  <c r="G14" i="3"/>
  <c r="K14" i="3"/>
  <c r="M14" i="3"/>
  <c r="C15" i="3"/>
  <c r="E15" i="3"/>
  <c r="G15" i="3"/>
  <c r="C16" i="3"/>
  <c r="E16" i="3"/>
  <c r="C17" i="3"/>
  <c r="E17" i="3"/>
  <c r="C18" i="3"/>
  <c r="E18" i="3"/>
  <c r="C19" i="3"/>
  <c r="E19" i="3"/>
  <c r="C20" i="3"/>
  <c r="E20" i="3"/>
  <c r="E21" i="3"/>
  <c r="C22" i="3"/>
  <c r="E22" i="3"/>
  <c r="C23" i="3"/>
</calcChain>
</file>

<file path=xl/sharedStrings.xml><?xml version="1.0" encoding="utf-8"?>
<sst xmlns="http://schemas.openxmlformats.org/spreadsheetml/2006/main" count="57" uniqueCount="42">
  <si>
    <t>年　度</t>
  </si>
  <si>
    <t>１日平均</t>
  </si>
  <si>
    <t>★ＪＲ茅野駅乗車人員数の推移</t>
    <rPh sb="3" eb="5">
      <t>チノ</t>
    </rPh>
    <rPh sb="6" eb="8">
      <t>ジョウシャ</t>
    </rPh>
    <rPh sb="8" eb="10">
      <t>ジンイン</t>
    </rPh>
    <rPh sb="12" eb="14">
      <t>スイイ</t>
    </rPh>
    <phoneticPr fontId="4"/>
  </si>
  <si>
    <t>★ＪＲ市内駅乗降客数・貨物輸送数</t>
  </si>
  <si>
    <t>乗客</t>
  </si>
  <si>
    <t>降客</t>
  </si>
  <si>
    <t>総 数</t>
  </si>
  <si>
    <t>1日平均</t>
  </si>
  <si>
    <t>発送(t)</t>
  </si>
  <si>
    <t>到 着</t>
  </si>
  <si>
    <t>※青柳駅は59.3.21より無人化、資料なし</t>
  </si>
  <si>
    <t>※茅野駅は58.2.1より貨物取扱廃止</t>
  </si>
  <si>
    <t>年　　度</t>
    <rPh sb="0" eb="1">
      <t>トシ</t>
    </rPh>
    <rPh sb="3" eb="4">
      <t>ド</t>
    </rPh>
    <phoneticPr fontId="4"/>
  </si>
  <si>
    <t>昭和48年</t>
    <rPh sb="0" eb="2">
      <t>ショウワ</t>
    </rPh>
    <rPh sb="4" eb="5">
      <t>ネン</t>
    </rPh>
    <phoneticPr fontId="4"/>
  </si>
  <si>
    <r>
      <t>乗車人員</t>
    </r>
    <r>
      <rPr>
        <sz val="9"/>
        <rFont val="ＭＳ Ｐ明朝"/>
        <family val="1"/>
        <charset val="128"/>
      </rPr>
      <t>(人）</t>
    </r>
    <rPh sb="0" eb="2">
      <t>ジョウシャ</t>
    </rPh>
    <rPh sb="2" eb="4">
      <t>ジンイン</t>
    </rPh>
    <rPh sb="5" eb="6">
      <t>ニン</t>
    </rPh>
    <phoneticPr fontId="4"/>
  </si>
  <si>
    <r>
      <t>１日平均</t>
    </r>
    <r>
      <rPr>
        <sz val="9"/>
        <rFont val="ＭＳ Ｐ明朝"/>
        <family val="1"/>
        <charset val="128"/>
      </rPr>
      <t>（人）</t>
    </r>
    <rPh sb="5" eb="6">
      <t>ニン</t>
    </rPh>
    <phoneticPr fontId="4"/>
  </si>
  <si>
    <t>平成24年度</t>
  </si>
  <si>
    <t>茅野駅（旅客）</t>
    <phoneticPr fontId="4"/>
  </si>
  <si>
    <t>青柳駅（旅客）</t>
    <phoneticPr fontId="4"/>
  </si>
  <si>
    <t>茅野駅（貨物）</t>
    <phoneticPr fontId="4"/>
  </si>
  <si>
    <t>資料：東日本旅客鉄道㈱</t>
    <rPh sb="3" eb="4">
      <t>ヒガシ</t>
    </rPh>
    <rPh sb="4" eb="6">
      <t>ニホン</t>
    </rPh>
    <rPh sb="6" eb="8">
      <t>リョキャク</t>
    </rPh>
    <rPh sb="8" eb="10">
      <t>テツドウ</t>
    </rPh>
    <phoneticPr fontId="4"/>
  </si>
  <si>
    <t>※青柳駅の降客数は記録なし</t>
    <rPh sb="1" eb="3">
      <t>アオヤギ</t>
    </rPh>
    <rPh sb="3" eb="4">
      <t>エキ</t>
    </rPh>
    <phoneticPr fontId="4"/>
  </si>
  <si>
    <t>※茅野駅の降客数は平成２年より記録なし</t>
    <rPh sb="1" eb="4">
      <t>チノエキ</t>
    </rPh>
    <phoneticPr fontId="4"/>
  </si>
  <si>
    <t>※平成25年度から乗車人員は、東日本旅客鉄道㈱公表の</t>
    <rPh sb="1" eb="3">
      <t>ヘイセイ</t>
    </rPh>
    <rPh sb="5" eb="7">
      <t>ネンド</t>
    </rPh>
    <rPh sb="9" eb="11">
      <t>ジョウシャ</t>
    </rPh>
    <rPh sb="11" eb="13">
      <t>ジンイン</t>
    </rPh>
    <rPh sb="15" eb="16">
      <t>ヒガシ</t>
    </rPh>
    <rPh sb="16" eb="18">
      <t>ニホン</t>
    </rPh>
    <rPh sb="18" eb="20">
      <t>リョキャク</t>
    </rPh>
    <rPh sb="20" eb="22">
      <t>テツドウ</t>
    </rPh>
    <rPh sb="23" eb="25">
      <t>コウヒョウ</t>
    </rPh>
    <phoneticPr fontId="4"/>
  </si>
  <si>
    <t>定期外</t>
    <rPh sb="0" eb="2">
      <t>テイキ</t>
    </rPh>
    <rPh sb="2" eb="3">
      <t>ガイ</t>
    </rPh>
    <phoneticPr fontId="10"/>
  </si>
  <si>
    <t>定期</t>
    <rPh sb="0" eb="2">
      <t>テイキ</t>
    </rPh>
    <phoneticPr fontId="10"/>
  </si>
  <si>
    <t>合計</t>
    <rPh sb="0" eb="2">
      <t>ゴウケイ</t>
    </rPh>
    <phoneticPr fontId="10"/>
  </si>
  <si>
    <t>年度</t>
    <phoneticPr fontId="4"/>
  </si>
  <si>
    <t>状況</t>
    <rPh sb="0" eb="2">
      <t>ジョウキョウ</t>
    </rPh>
    <phoneticPr fontId="4"/>
  </si>
  <si>
    <t>【茅野市】</t>
    <rPh sb="1" eb="4">
      <t>チノシ</t>
    </rPh>
    <phoneticPr fontId="10"/>
  </si>
  <si>
    <t>定期外</t>
    <rPh sb="0" eb="2">
      <t>テイキ</t>
    </rPh>
    <rPh sb="2" eb="3">
      <t>ガイ</t>
    </rPh>
    <phoneticPr fontId="10"/>
  </si>
  <si>
    <t>定期</t>
    <rPh sb="0" eb="2">
      <t>テイキ</t>
    </rPh>
    <phoneticPr fontId="10"/>
  </si>
  <si>
    <t>１日平均（人）</t>
    <phoneticPr fontId="10"/>
  </si>
  <si>
    <t>１日平均</t>
    <phoneticPr fontId="4"/>
  </si>
  <si>
    <t>※平成25年度から乗車人員は、東日本旅客鉄道㈱公表の1日平均人員
    に365日を乗じた数値。</t>
    <rPh sb="0" eb="2">
      <t>ヘイセイ</t>
    </rPh>
    <rPh sb="4" eb="6">
      <t>ネンド</t>
    </rPh>
    <rPh sb="8" eb="10">
      <t>ジョウシャ</t>
    </rPh>
    <rPh sb="10" eb="12">
      <t>ジンイン</t>
    </rPh>
    <rPh sb="14" eb="15">
      <t>ヒガシ</t>
    </rPh>
    <rPh sb="15" eb="17">
      <t>ニホン</t>
    </rPh>
    <rPh sb="17" eb="19">
      <t>リョキャク</t>
    </rPh>
    <rPh sb="19" eb="21">
      <t>テツドウ</t>
    </rPh>
    <rPh sb="22" eb="24">
      <t>コウヒョウ</t>
    </rPh>
    <rPh sb="41" eb="42">
      <t>ニチ</t>
    </rPh>
    <phoneticPr fontId="4"/>
  </si>
  <si>
    <t xml:space="preserve">   1日平均人員に365日を乗じた数値。</t>
    <rPh sb="13" eb="14">
      <t>ニチ</t>
    </rPh>
    <rPh sb="18" eb="20">
      <t>スウチ</t>
    </rPh>
    <phoneticPr fontId="4"/>
  </si>
  <si>
    <t>※平成25年度から乗車人員は、東日本旅客鉄道㈱公表の1日平均人員
    に365日を乗じた数値。</t>
    <phoneticPr fontId="4"/>
  </si>
  <si>
    <t>(単位：人、ｔ)</t>
    <rPh sb="1" eb="3">
      <t>タンイ</t>
    </rPh>
    <rPh sb="4" eb="5">
      <t>ニン</t>
    </rPh>
    <phoneticPr fontId="4"/>
  </si>
  <si>
    <t>令和元年度</t>
    <rPh sb="0" eb="1">
      <t>レイワ</t>
    </rPh>
    <rPh sb="1" eb="3">
      <t>ガンネン</t>
    </rPh>
    <rPh sb="3" eb="4">
      <t>ド</t>
    </rPh>
    <phoneticPr fontId="4"/>
  </si>
  <si>
    <t>平成元年度</t>
    <rPh sb="4" eb="5">
      <t>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</si>
  <si>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4"/>
  </si>
  <si>
    <t>平成23年度</t>
    <rPh sb="0" eb="1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</si>
</sst>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"/>
    <numFmt numFmtId="177" formatCode="#,##0_ "/>
  </numFmts>
  <fonts count="11"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138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3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left"/>
    </xf>
    <xf numFmtId="0" fontId="6" fillId="0" borderId="0" xfId="0" applyFont="1" applyBorder="1"/>
    <xf numFmtId="0" fontId="8" fillId="0" borderId="8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/>
    </xf>
    <xf numFmtId="41" fontId="8" fillId="0" borderId="19" xfId="0" applyNumberFormat="1" applyFont="1" applyBorder="1" applyAlignment="1">
      <alignment horizontal="righ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quotePrefix="1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/>
    </xf>
    <xf numFmtId="41" fontId="8" fillId="0" borderId="4" xfId="0" quotePrefix="1" applyNumberFormat="1" applyFont="1" applyBorder="1" applyAlignment="1">
      <alignment horizontal="right"/>
    </xf>
    <xf numFmtId="41" fontId="8" fillId="0" borderId="20" xfId="0" applyNumberFormat="1" applyFont="1" applyBorder="1" applyAlignment="1">
      <alignment horizontal="right"/>
    </xf>
    <xf numFmtId="41" fontId="8" fillId="0" borderId="23" xfId="0" applyNumberFormat="1" applyFont="1" applyBorder="1" applyAlignment="1">
      <alignment horizontal="right"/>
    </xf>
    <xf numFmtId="41" fontId="8" fillId="0" borderId="5" xfId="0" applyNumberFormat="1" applyFont="1" applyBorder="1" applyAlignment="1">
      <alignment horizontal="right"/>
    </xf>
    <xf numFmtId="41" fontId="8" fillId="0" borderId="0" xfId="0" applyNumberFormat="1" applyFont="1"/>
    <xf numFmtId="41" fontId="8" fillId="0" borderId="0" xfId="0" applyNumberFormat="1" applyFont="1" applyBorder="1"/>
    <xf numFmtId="41" fontId="8" fillId="0" borderId="6" xfId="0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/>
    </xf>
    <xf numFmtId="41" fontId="8" fillId="0" borderId="9" xfId="0" applyNumberFormat="1" applyFont="1" applyBorder="1" applyAlignment="1">
      <alignment horizontal="right"/>
    </xf>
    <xf numFmtId="41" fontId="8" fillId="0" borderId="25" xfId="0" applyNumberFormat="1" applyFont="1" applyBorder="1" applyAlignment="1">
      <alignment horizontal="right"/>
    </xf>
    <xf numFmtId="41" fontId="8" fillId="0" borderId="10" xfId="0" applyNumberFormat="1" applyFont="1" applyBorder="1" applyAlignment="1">
      <alignment horizontal="right"/>
    </xf>
    <xf numFmtId="0" fontId="8" fillId="0" borderId="0" xfId="0" quotePrefix="1" applyFont="1" applyAlignment="1">
      <alignment horizontal="left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Border="1" applyAlignment="1">
      <alignment horizontal="right" vertical="center" indent="1"/>
    </xf>
    <xf numFmtId="177" fontId="8" fillId="0" borderId="4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  <xf numFmtId="0" fontId="7" fillId="0" borderId="0" xfId="0" quotePrefix="1" applyFont="1" applyBorder="1" applyAlignment="1">
      <alignment horizontal="left" vertical="center"/>
    </xf>
    <xf numFmtId="177" fontId="8" fillId="0" borderId="26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vertical="center"/>
    </xf>
    <xf numFmtId="0" fontId="8" fillId="0" borderId="34" xfId="0" quotePrefix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right" vertical="center" indent="1"/>
    </xf>
    <xf numFmtId="0" fontId="7" fillId="0" borderId="0" xfId="0" applyFont="1" applyBorder="1"/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177" fontId="8" fillId="0" borderId="19" xfId="0" applyNumberFormat="1" applyFont="1" applyBorder="1" applyAlignment="1">
      <alignment vertical="center"/>
    </xf>
    <xf numFmtId="0" fontId="8" fillId="0" borderId="37" xfId="0" quotePrefix="1" applyFont="1" applyBorder="1" applyAlignment="1">
      <alignment horizontal="center" vertical="center"/>
    </xf>
    <xf numFmtId="177" fontId="5" fillId="0" borderId="0" xfId="0" applyNumberFormat="1" applyFont="1"/>
    <xf numFmtId="177" fontId="6" fillId="0" borderId="0" xfId="0" applyNumberFormat="1" applyFont="1"/>
    <xf numFmtId="177" fontId="8" fillId="0" borderId="0" xfId="0" applyNumberFormat="1" applyFont="1" applyBorder="1"/>
    <xf numFmtId="177" fontId="8" fillId="0" borderId="0" xfId="0" applyNumberFormat="1" applyFont="1"/>
    <xf numFmtId="177" fontId="7" fillId="0" borderId="0" xfId="0" applyNumberFormat="1" applyFont="1"/>
    <xf numFmtId="177" fontId="8" fillId="0" borderId="40" xfId="0" applyNumberFormat="1" applyFont="1" applyBorder="1" applyAlignment="1">
      <alignment vertical="center"/>
    </xf>
    <xf numFmtId="177" fontId="8" fillId="0" borderId="23" xfId="0" applyNumberFormat="1" applyFont="1" applyBorder="1"/>
    <xf numFmtId="177" fontId="8" fillId="0" borderId="19" xfId="0" applyNumberFormat="1" applyFont="1" applyBorder="1"/>
    <xf numFmtId="177" fontId="8" fillId="0" borderId="41" xfId="0" applyNumberFormat="1" applyFont="1" applyBorder="1"/>
    <xf numFmtId="177" fontId="8" fillId="0" borderId="22" xfId="0" applyNumberFormat="1" applyFont="1" applyBorder="1"/>
    <xf numFmtId="177" fontId="8" fillId="0" borderId="45" xfId="0" applyNumberFormat="1" applyFont="1" applyBorder="1"/>
    <xf numFmtId="0" fontId="8" fillId="0" borderId="46" xfId="0" quotePrefix="1" applyFont="1" applyBorder="1" applyAlignment="1">
      <alignment horizontal="center" vertical="center"/>
    </xf>
    <xf numFmtId="177" fontId="8" fillId="0" borderId="47" xfId="0" applyNumberFormat="1" applyFont="1" applyBorder="1" applyAlignment="1">
      <alignment vertical="center"/>
    </xf>
    <xf numFmtId="0" fontId="8" fillId="0" borderId="0" xfId="0" applyFont="1" applyAlignment="1">
      <alignment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41" fontId="8" fillId="0" borderId="0" xfId="0" applyNumberFormat="1" applyFont="1" applyBorder="1" applyAlignment="1">
      <alignment horizontal="right"/>
    </xf>
    <xf numFmtId="177" fontId="8" fillId="0" borderId="29" xfId="0" applyNumberFormat="1" applyFont="1" applyBorder="1" applyAlignment="1">
      <alignment horizontal="center" vertical="center" shrinkToFit="1"/>
    </xf>
    <xf numFmtId="177" fontId="8" fillId="0" borderId="44" xfId="0" applyNumberFormat="1" applyFont="1" applyBorder="1" applyAlignment="1">
      <alignment horizontal="center" vertical="center" shrinkToFit="1"/>
    </xf>
    <xf numFmtId="177" fontId="8" fillId="0" borderId="48" xfId="0" applyNumberFormat="1" applyFont="1" applyBorder="1" applyAlignment="1">
      <alignment vertical="center"/>
    </xf>
    <xf numFmtId="177" fontId="8" fillId="0" borderId="49" xfId="0" applyNumberFormat="1" applyFont="1" applyBorder="1" applyAlignment="1">
      <alignment vertical="center"/>
    </xf>
    <xf numFmtId="41" fontId="8" fillId="0" borderId="8" xfId="0" quotePrefix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16" xfId="0" quotePrefix="1" applyFont="1" applyBorder="1" applyAlignment="1">
      <alignment horizontal="left"/>
    </xf>
    <xf numFmtId="177" fontId="8" fillId="0" borderId="54" xfId="0" applyNumberFormat="1" applyFont="1" applyBorder="1" applyAlignment="1">
      <alignment vertical="center"/>
    </xf>
    <xf numFmtId="177" fontId="8" fillId="0" borderId="55" xfId="0" applyNumberFormat="1" applyFont="1" applyBorder="1" applyAlignment="1">
      <alignment vertical="center"/>
    </xf>
    <xf numFmtId="0" fontId="7" fillId="0" borderId="0" xfId="0" quotePrefix="1" applyFont="1" applyBorder="1" applyAlignment="1">
      <alignment horizontal="left" vertical="top"/>
    </xf>
    <xf numFmtId="0" fontId="8" fillId="0" borderId="3" xfId="0" quotePrefix="1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vertical="center"/>
    </xf>
    <xf numFmtId="177" fontId="8" fillId="0" borderId="49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41" fontId="8" fillId="0" borderId="0" xfId="0" applyNumberFormat="1" applyFont="1" applyFill="1" applyBorder="1" applyAlignment="1">
      <alignment horizontal="right"/>
    </xf>
    <xf numFmtId="0" fontId="8" fillId="0" borderId="38" xfId="0" quotePrefix="1" applyFont="1" applyFill="1" applyBorder="1" applyAlignment="1">
      <alignment horizontal="center" vertical="center"/>
    </xf>
    <xf numFmtId="177" fontId="8" fillId="0" borderId="39" xfId="0" applyNumberFormat="1" applyFont="1" applyFill="1" applyBorder="1" applyAlignment="1">
      <alignment vertical="center"/>
    </xf>
    <xf numFmtId="177" fontId="8" fillId="0" borderId="50" xfId="0" applyNumberFormat="1" applyFont="1" applyFill="1" applyBorder="1" applyAlignment="1">
      <alignment vertical="center"/>
    </xf>
    <xf numFmtId="177" fontId="8" fillId="0" borderId="52" xfId="0" applyNumberFormat="1" applyFont="1" applyFill="1" applyBorder="1" applyAlignment="1">
      <alignment vertical="center"/>
    </xf>
    <xf numFmtId="177" fontId="8" fillId="0" borderId="51" xfId="0" applyNumberFormat="1" applyFont="1" applyFill="1" applyBorder="1"/>
    <xf numFmtId="177" fontId="8" fillId="0" borderId="53" xfId="0" applyNumberFormat="1" applyFont="1" applyFill="1" applyBorder="1"/>
    <xf numFmtId="177" fontId="8" fillId="0" borderId="0" xfId="0" applyNumberFormat="1" applyFont="1" applyFill="1"/>
    <xf numFmtId="3" fontId="8" fillId="0" borderId="16" xfId="0" applyNumberFormat="1" applyFont="1" applyBorder="1" applyAlignment="1">
      <alignment horizontal="right" vertical="center" indent="1"/>
    </xf>
    <xf numFmtId="41" fontId="8" fillId="0" borderId="8" xfId="0" quotePrefix="1" applyNumberFormat="1" applyFont="1" applyFill="1" applyBorder="1" applyAlignment="1">
      <alignment horizontal="center"/>
    </xf>
    <xf numFmtId="41" fontId="8" fillId="0" borderId="4" xfId="0" applyNumberFormat="1" applyFont="1" applyFill="1" applyBorder="1" applyAlignment="1">
      <alignment horizontal="right"/>
    </xf>
    <xf numFmtId="41" fontId="8" fillId="0" borderId="5" xfId="0" applyNumberFormat="1" applyFont="1" applyFill="1" applyBorder="1" applyAlignment="1">
      <alignment horizontal="right"/>
    </xf>
    <xf numFmtId="41" fontId="8" fillId="0" borderId="8" xfId="0" quotePrefix="1" applyNumberFormat="1" applyFont="1" applyFill="1" applyBorder="1" applyAlignment="1">
      <alignment horizontal="center" shrinkToFit="1"/>
    </xf>
    <xf numFmtId="41" fontId="8" fillId="0" borderId="8" xfId="0" quotePrefix="1" applyNumberFormat="1" applyFont="1" applyBorder="1" applyAlignment="1">
      <alignment horizontal="center" shrinkToFit="1"/>
    </xf>
    <xf numFmtId="41" fontId="8" fillId="0" borderId="56" xfId="0" applyNumberFormat="1" applyFont="1" applyFill="1" applyBorder="1" applyAlignment="1">
      <alignment horizontal="right"/>
    </xf>
    <xf numFmtId="41" fontId="8" fillId="0" borderId="57" xfId="0" applyNumberFormat="1" applyFont="1" applyFill="1" applyBorder="1" applyAlignment="1">
      <alignment horizontal="right"/>
    </xf>
    <xf numFmtId="41" fontId="8" fillId="0" borderId="18" xfId="0" quotePrefix="1" applyNumberFormat="1" applyFont="1" applyFill="1" applyBorder="1" applyAlignment="1">
      <alignment horizontal="center"/>
    </xf>
    <xf numFmtId="41" fontId="8" fillId="0" borderId="58" xfId="0" quotePrefix="1" applyNumberFormat="1" applyFont="1" applyFill="1" applyBorder="1" applyAlignment="1">
      <alignment horizontal="center"/>
    </xf>
    <xf numFmtId="41" fontId="8" fillId="0" borderId="9" xfId="0" applyNumberFormat="1" applyFont="1" applyFill="1" applyBorder="1" applyAlignment="1">
      <alignment horizontal="right"/>
    </xf>
    <xf numFmtId="41" fontId="8" fillId="0" borderId="10" xfId="0" applyNumberFormat="1" applyFont="1" applyFill="1" applyBorder="1" applyAlignment="1">
      <alignment horizontal="right"/>
    </xf>
    <xf numFmtId="41" fontId="8" fillId="0" borderId="6" xfId="0" applyNumberFormat="1" applyFont="1" applyFill="1" applyBorder="1" applyAlignment="1">
      <alignment horizontal="right"/>
    </xf>
    <xf numFmtId="41" fontId="8" fillId="0" borderId="7" xfId="0" applyNumberFormat="1" applyFont="1" applyFill="1" applyBorder="1" applyAlignment="1">
      <alignment horizontal="right"/>
    </xf>
    <xf numFmtId="41" fontId="8" fillId="0" borderId="11" xfId="0" quotePrefix="1" applyNumberFormat="1" applyFont="1" applyFill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left" vertical="center" wrapText="1"/>
    </xf>
    <xf numFmtId="0" fontId="7" fillId="0" borderId="16" xfId="0" quotePrefix="1" applyFont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 indent="2"/>
    </xf>
    <xf numFmtId="0" fontId="8" fillId="0" borderId="17" xfId="0" applyFont="1" applyBorder="1" applyAlignment="1">
      <alignment horizontal="distributed" vertical="center" indent="2"/>
    </xf>
    <xf numFmtId="0" fontId="8" fillId="0" borderId="21" xfId="0" applyFont="1" applyBorder="1" applyAlignment="1">
      <alignment horizontal="distributed" vertical="center" indent="2"/>
    </xf>
    <xf numFmtId="0" fontId="8" fillId="0" borderId="22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distributed" vertical="center" indent="2"/>
    </xf>
    <xf numFmtId="0" fontId="8" fillId="0" borderId="19" xfId="0" applyFont="1" applyBorder="1" applyAlignment="1">
      <alignment horizontal="distributed" vertical="center" indent="2"/>
    </xf>
    <xf numFmtId="0" fontId="8" fillId="0" borderId="20" xfId="0" applyFont="1" applyBorder="1" applyAlignment="1">
      <alignment horizontal="distributed" vertical="center" indent="2"/>
    </xf>
    <xf numFmtId="0" fontId="8" fillId="0" borderId="13" xfId="0" applyFont="1" applyBorder="1" applyAlignment="1">
      <alignment horizontal="distributed" vertical="center" indent="2"/>
    </xf>
    <xf numFmtId="0" fontId="8" fillId="0" borderId="14" xfId="0" applyFont="1" applyBorder="1" applyAlignment="1">
      <alignment horizontal="distributed" vertical="center" indent="2"/>
    </xf>
    <xf numFmtId="0" fontId="8" fillId="0" borderId="15" xfId="0" applyFont="1" applyBorder="1" applyAlignment="1">
      <alignment horizontal="distributed" vertical="center" indent="2"/>
    </xf>
    <xf numFmtId="0" fontId="8" fillId="0" borderId="27" xfId="0" quotePrefix="1" applyFont="1" applyBorder="1" applyAlignment="1">
      <alignment horizontal="center" vertical="center" shrinkToFit="1"/>
    </xf>
    <xf numFmtId="0" fontId="8" fillId="0" borderId="28" xfId="0" quotePrefix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177" fontId="8" fillId="0" borderId="14" xfId="0" applyNumberFormat="1" applyFont="1" applyBorder="1" applyAlignment="1">
      <alignment horizontal="center" vertical="center" shrinkToFit="1"/>
    </xf>
    <xf numFmtId="177" fontId="8" fillId="0" borderId="43" xfId="0" applyNumberFormat="1" applyFont="1" applyBorder="1" applyAlignment="1">
      <alignment horizontal="center" vertical="center" shrinkToFit="1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95250" y="295275"/>
          <a:ext cx="1247775" cy="390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showGridLines="0" tabSelected="1" workbookViewId="0">
      <selection activeCell="B1" sqref="B1"/>
    </sheetView>
  </sheetViews>
  <sheetFormatPr defaultRowHeight="17.25"/>
  <cols>
    <col min="1" max="1" width="1" style="2" customWidth="1"/>
    <col min="2" max="2" width="13.09765625" style="2" customWidth="1"/>
    <col min="3" max="4" width="13.8984375" style="2" customWidth="1"/>
    <col min="5" max="16384" width="8.796875" style="2"/>
  </cols>
  <sheetData>
    <row r="1" spans="2:5" s="1" customFormat="1" ht="18" thickBot="1">
      <c r="B1" s="7" t="s">
        <v>2</v>
      </c>
      <c r="C1" s="8"/>
      <c r="D1" s="8"/>
    </row>
    <row r="2" spans="2:5" s="5" customFormat="1" ht="15" customHeight="1">
      <c r="B2" s="47" t="s">
        <v>28</v>
      </c>
      <c r="C2" s="113" t="s">
        <v>14</v>
      </c>
      <c r="D2" s="111" t="s">
        <v>15</v>
      </c>
      <c r="E2" s="4"/>
    </row>
    <row r="3" spans="2:5" s="5" customFormat="1" ht="15" customHeight="1">
      <c r="B3" s="46" t="s">
        <v>27</v>
      </c>
      <c r="C3" s="114"/>
      <c r="D3" s="112"/>
      <c r="E3" s="4"/>
    </row>
    <row r="4" spans="2:5" s="5" customFormat="1" ht="15" customHeight="1">
      <c r="B4" s="9" t="s">
        <v>41</v>
      </c>
      <c r="C4" s="39">
        <v>1234466</v>
      </c>
      <c r="D4" s="40">
        <v>3372</v>
      </c>
      <c r="E4" s="4"/>
    </row>
    <row r="5" spans="2:5" s="5" customFormat="1" ht="15" customHeight="1">
      <c r="B5" s="10">
        <v>24</v>
      </c>
      <c r="C5" s="41">
        <v>1291344</v>
      </c>
      <c r="D5" s="42">
        <v>3537</v>
      </c>
      <c r="E5" s="4"/>
    </row>
    <row r="6" spans="2:5" s="5" customFormat="1" ht="15" customHeight="1">
      <c r="B6" s="10">
        <v>25</v>
      </c>
      <c r="C6" s="41">
        <v>1315460</v>
      </c>
      <c r="D6" s="42">
        <v>3604</v>
      </c>
      <c r="E6" s="4"/>
    </row>
    <row r="7" spans="2:5" s="5" customFormat="1" ht="15" customHeight="1">
      <c r="B7" s="10">
        <v>26</v>
      </c>
      <c r="C7" s="41">
        <v>1298670</v>
      </c>
      <c r="D7" s="42">
        <v>3558</v>
      </c>
      <c r="E7" s="4"/>
    </row>
    <row r="8" spans="2:5" s="5" customFormat="1" ht="15" customHeight="1">
      <c r="B8" s="10">
        <v>27</v>
      </c>
      <c r="C8" s="41">
        <v>1355975</v>
      </c>
      <c r="D8" s="42">
        <v>3715</v>
      </c>
      <c r="E8" s="4"/>
    </row>
    <row r="9" spans="2:5" s="5" customFormat="1" ht="15" customHeight="1">
      <c r="B9" s="52">
        <v>28</v>
      </c>
      <c r="C9" s="39">
        <v>1383715</v>
      </c>
      <c r="D9" s="40">
        <v>3791</v>
      </c>
      <c r="E9" s="4"/>
    </row>
    <row r="10" spans="2:5" s="5" customFormat="1" ht="15" customHeight="1">
      <c r="B10" s="52">
        <v>29</v>
      </c>
      <c r="C10" s="39">
        <v>1369845</v>
      </c>
      <c r="D10" s="40">
        <v>3753</v>
      </c>
      <c r="E10" s="4"/>
    </row>
    <row r="11" spans="2:5" s="5" customFormat="1" ht="15" customHeight="1">
      <c r="B11" s="6">
        <v>30</v>
      </c>
      <c r="C11" s="73">
        <v>1378970</v>
      </c>
      <c r="D11" s="74">
        <v>3778</v>
      </c>
      <c r="E11" s="4"/>
    </row>
    <row r="12" spans="2:5" s="5" customFormat="1" ht="15" customHeight="1">
      <c r="B12" s="83" t="s">
        <v>40</v>
      </c>
      <c r="C12" s="84">
        <v>1338820</v>
      </c>
      <c r="D12" s="85">
        <v>3668</v>
      </c>
      <c r="E12" s="4"/>
    </row>
    <row r="13" spans="2:5" s="5" customFormat="1" ht="15" customHeight="1">
      <c r="B13" s="6">
        <v>2</v>
      </c>
      <c r="C13" s="98">
        <v>984040</v>
      </c>
      <c r="D13" s="99">
        <v>2696</v>
      </c>
      <c r="E13" s="4"/>
    </row>
    <row r="14" spans="2:5" s="5" customFormat="1" ht="15" customHeight="1">
      <c r="B14" s="83">
        <v>3</v>
      </c>
      <c r="C14" s="102">
        <v>1021270</v>
      </c>
      <c r="D14" s="103">
        <v>2798</v>
      </c>
      <c r="E14" s="4"/>
    </row>
    <row r="15" spans="2:5" s="87" customFormat="1" ht="15" customHeight="1">
      <c r="B15" s="83">
        <v>4</v>
      </c>
      <c r="C15" s="108">
        <v>1158875</v>
      </c>
      <c r="D15" s="109">
        <v>3175</v>
      </c>
      <c r="E15" s="86"/>
    </row>
    <row r="16" spans="2:5" s="87" customFormat="1" ht="15" customHeight="1" thickBot="1">
      <c r="B16" s="83">
        <v>5</v>
      </c>
      <c r="C16" s="106">
        <v>1223480</v>
      </c>
      <c r="D16" s="107">
        <v>3352</v>
      </c>
      <c r="E16" s="86"/>
    </row>
    <row r="17" spans="2:5" s="3" customFormat="1" ht="24" customHeight="1">
      <c r="B17" s="115" t="s">
        <v>34</v>
      </c>
      <c r="C17" s="116"/>
      <c r="D17" s="116"/>
      <c r="E17" s="48"/>
    </row>
    <row r="18" spans="2:5" s="3" customFormat="1" ht="12">
      <c r="D18" s="50" t="s">
        <v>20</v>
      </c>
    </row>
    <row r="19" spans="2:5">
      <c r="D19" s="49" t="s">
        <v>29</v>
      </c>
    </row>
    <row r="21" spans="2:5">
      <c r="C21" s="7"/>
      <c r="D21" s="8"/>
    </row>
  </sheetData>
  <mergeCells count="3">
    <mergeCell ref="D2:D3"/>
    <mergeCell ref="C2:C3"/>
    <mergeCell ref="B17:D17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4294967292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D55" sqref="D55"/>
    </sheetView>
  </sheetViews>
  <sheetFormatPr defaultRowHeight="13.5"/>
  <cols>
    <col min="1" max="1" width="7.69921875" style="77" customWidth="1"/>
    <col min="2" max="2" width="10" style="5" customWidth="1"/>
    <col min="3" max="3" width="7.59765625" style="5" customWidth="1"/>
    <col min="4" max="4" width="10" style="5" customWidth="1"/>
    <col min="5" max="5" width="7.59765625" style="5" customWidth="1"/>
    <col min="6" max="6" width="8.3984375" style="5" customWidth="1"/>
    <col min="7" max="7" width="6.796875" style="5" customWidth="1"/>
    <col min="8" max="8" width="8.296875" style="5" customWidth="1"/>
    <col min="9" max="9" width="6.796875" style="5" customWidth="1"/>
    <col min="10" max="10" width="7.59765625" style="5" customWidth="1"/>
    <col min="11" max="11" width="6.796875" style="5" customWidth="1"/>
    <col min="12" max="12" width="7.59765625" style="5" customWidth="1"/>
    <col min="13" max="13" width="6.796875" style="5" customWidth="1"/>
    <col min="14" max="16384" width="8.796875" style="5"/>
  </cols>
  <sheetData>
    <row r="1" spans="1:13" s="2" customFormat="1" ht="18" thickBot="1">
      <c r="A1" s="13" t="s">
        <v>3</v>
      </c>
      <c r="H1" s="14"/>
      <c r="M1" s="50" t="s">
        <v>37</v>
      </c>
    </row>
    <row r="2" spans="1:13" s="15" customFormat="1" ht="14.25" customHeight="1">
      <c r="A2" s="118" t="s">
        <v>12</v>
      </c>
      <c r="B2" s="128" t="s">
        <v>17</v>
      </c>
      <c r="C2" s="129"/>
      <c r="D2" s="129"/>
      <c r="E2" s="130"/>
      <c r="F2" s="128" t="s">
        <v>18</v>
      </c>
      <c r="G2" s="129"/>
      <c r="H2" s="129"/>
      <c r="I2" s="130"/>
      <c r="J2" s="121" t="s">
        <v>19</v>
      </c>
      <c r="K2" s="121"/>
      <c r="L2" s="121"/>
      <c r="M2" s="122"/>
    </row>
    <row r="3" spans="1:13" s="15" customFormat="1" ht="14.25" customHeight="1">
      <c r="A3" s="119"/>
      <c r="B3" s="125" t="s">
        <v>4</v>
      </c>
      <c r="C3" s="126"/>
      <c r="D3" s="126" t="s">
        <v>5</v>
      </c>
      <c r="E3" s="127"/>
      <c r="F3" s="125" t="s">
        <v>4</v>
      </c>
      <c r="G3" s="126"/>
      <c r="H3" s="126" t="s">
        <v>5</v>
      </c>
      <c r="I3" s="127"/>
      <c r="J3" s="123"/>
      <c r="K3" s="123"/>
      <c r="L3" s="123"/>
      <c r="M3" s="124"/>
    </row>
    <row r="4" spans="1:13" s="15" customFormat="1" ht="14.25" customHeight="1">
      <c r="A4" s="120"/>
      <c r="B4" s="16" t="s">
        <v>6</v>
      </c>
      <c r="C4" s="17" t="s">
        <v>1</v>
      </c>
      <c r="D4" s="18" t="s">
        <v>6</v>
      </c>
      <c r="E4" s="19" t="s">
        <v>1</v>
      </c>
      <c r="F4" s="16" t="s">
        <v>6</v>
      </c>
      <c r="G4" s="18" t="s">
        <v>7</v>
      </c>
      <c r="H4" s="18" t="s">
        <v>6</v>
      </c>
      <c r="I4" s="20" t="s">
        <v>7</v>
      </c>
      <c r="J4" s="21" t="s">
        <v>8</v>
      </c>
      <c r="K4" s="18" t="s">
        <v>7</v>
      </c>
      <c r="L4" s="18" t="s">
        <v>9</v>
      </c>
      <c r="M4" s="22" t="s">
        <v>7</v>
      </c>
    </row>
    <row r="5" spans="1:13" s="28" customFormat="1" ht="15" customHeight="1">
      <c r="A5" s="23" t="s">
        <v>13</v>
      </c>
      <c r="B5" s="24">
        <v>1649703</v>
      </c>
      <c r="C5" s="12">
        <f t="shared" ref="C5:C10" si="0">B5/365</f>
        <v>4519.7342465753427</v>
      </c>
      <c r="D5" s="12">
        <v>1779853</v>
      </c>
      <c r="E5" s="25">
        <f t="shared" ref="E5:E10" si="1">D5/365</f>
        <v>4876.3095890410959</v>
      </c>
      <c r="F5" s="11">
        <v>169707</v>
      </c>
      <c r="G5" s="12">
        <f t="shared" ref="G5:G10" si="2">ROUND(F5/365,1)</f>
        <v>465</v>
      </c>
      <c r="H5" s="12">
        <v>0</v>
      </c>
      <c r="I5" s="25">
        <v>0</v>
      </c>
      <c r="J5" s="26">
        <v>18495</v>
      </c>
      <c r="K5" s="12">
        <f t="shared" ref="K5:K10" si="3">ROUND(J5/365,1)</f>
        <v>50.7</v>
      </c>
      <c r="L5" s="12">
        <v>26529</v>
      </c>
      <c r="M5" s="27">
        <f t="shared" ref="M5:M10" si="4">ROUND(L5/365,1)</f>
        <v>72.7</v>
      </c>
    </row>
    <row r="6" spans="1:13" s="28" customFormat="1" ht="15" customHeight="1">
      <c r="A6" s="23">
        <v>49</v>
      </c>
      <c r="B6" s="11">
        <v>1660072</v>
      </c>
      <c r="C6" s="12">
        <f t="shared" si="0"/>
        <v>4548.1424657534244</v>
      </c>
      <c r="D6" s="12">
        <v>1864952</v>
      </c>
      <c r="E6" s="25">
        <f t="shared" si="1"/>
        <v>5109.4575342465751</v>
      </c>
      <c r="F6" s="11">
        <v>171465</v>
      </c>
      <c r="G6" s="12">
        <f t="shared" si="2"/>
        <v>469.8</v>
      </c>
      <c r="H6" s="12">
        <v>0</v>
      </c>
      <c r="I6" s="25">
        <v>0</v>
      </c>
      <c r="J6" s="26">
        <v>13964</v>
      </c>
      <c r="K6" s="12">
        <f t="shared" si="3"/>
        <v>38.299999999999997</v>
      </c>
      <c r="L6" s="12">
        <v>25905</v>
      </c>
      <c r="M6" s="27">
        <f t="shared" si="4"/>
        <v>71</v>
      </c>
    </row>
    <row r="7" spans="1:13" s="28" customFormat="1" ht="15" customHeight="1">
      <c r="A7" s="23">
        <v>50</v>
      </c>
      <c r="B7" s="11">
        <v>1582308</v>
      </c>
      <c r="C7" s="12">
        <f t="shared" si="0"/>
        <v>4335.0904109589037</v>
      </c>
      <c r="D7" s="12">
        <v>1699494</v>
      </c>
      <c r="E7" s="25">
        <f t="shared" si="1"/>
        <v>4656.1479452054791</v>
      </c>
      <c r="F7" s="11">
        <v>160561</v>
      </c>
      <c r="G7" s="12">
        <f t="shared" si="2"/>
        <v>439.9</v>
      </c>
      <c r="H7" s="12">
        <v>0</v>
      </c>
      <c r="I7" s="25">
        <v>0</v>
      </c>
      <c r="J7" s="26">
        <v>14382</v>
      </c>
      <c r="K7" s="12">
        <f t="shared" si="3"/>
        <v>39.4</v>
      </c>
      <c r="L7" s="12">
        <v>22476</v>
      </c>
      <c r="M7" s="27">
        <f t="shared" si="4"/>
        <v>61.6</v>
      </c>
    </row>
    <row r="8" spans="1:13" s="28" customFormat="1" ht="15" customHeight="1">
      <c r="A8" s="23">
        <v>51</v>
      </c>
      <c r="B8" s="11">
        <v>1538120</v>
      </c>
      <c r="C8" s="12">
        <f t="shared" si="0"/>
        <v>4214.0273972602736</v>
      </c>
      <c r="D8" s="12">
        <v>1642835</v>
      </c>
      <c r="E8" s="25">
        <f t="shared" si="1"/>
        <v>4500.9178082191784</v>
      </c>
      <c r="F8" s="11">
        <v>163909</v>
      </c>
      <c r="G8" s="12">
        <f t="shared" si="2"/>
        <v>449.1</v>
      </c>
      <c r="H8" s="12">
        <v>0</v>
      </c>
      <c r="I8" s="25">
        <v>0</v>
      </c>
      <c r="J8" s="26">
        <v>10084</v>
      </c>
      <c r="K8" s="12">
        <f t="shared" si="3"/>
        <v>27.6</v>
      </c>
      <c r="L8" s="12">
        <v>18531</v>
      </c>
      <c r="M8" s="27">
        <f t="shared" si="4"/>
        <v>50.8</v>
      </c>
    </row>
    <row r="9" spans="1:13" s="28" customFormat="1" ht="15" customHeight="1">
      <c r="A9" s="23">
        <v>52</v>
      </c>
      <c r="B9" s="11">
        <v>1498260</v>
      </c>
      <c r="C9" s="12">
        <f t="shared" si="0"/>
        <v>4104.821917808219</v>
      </c>
      <c r="D9" s="12">
        <v>1599287</v>
      </c>
      <c r="E9" s="25">
        <f t="shared" si="1"/>
        <v>4381.6082191780824</v>
      </c>
      <c r="F9" s="11">
        <v>187301</v>
      </c>
      <c r="G9" s="12">
        <f t="shared" si="2"/>
        <v>513.20000000000005</v>
      </c>
      <c r="H9" s="12">
        <v>0</v>
      </c>
      <c r="I9" s="25">
        <v>0</v>
      </c>
      <c r="J9" s="26">
        <v>9052</v>
      </c>
      <c r="K9" s="12">
        <f t="shared" si="3"/>
        <v>24.8</v>
      </c>
      <c r="L9" s="12">
        <v>14368</v>
      </c>
      <c r="M9" s="27">
        <f t="shared" si="4"/>
        <v>39.4</v>
      </c>
    </row>
    <row r="10" spans="1:13" s="28" customFormat="1" ht="15" customHeight="1">
      <c r="A10" s="23">
        <v>53</v>
      </c>
      <c r="B10" s="11">
        <v>1496545</v>
      </c>
      <c r="C10" s="12">
        <f t="shared" si="0"/>
        <v>4100.1232876712329</v>
      </c>
      <c r="D10" s="12">
        <v>1606582</v>
      </c>
      <c r="E10" s="25">
        <f t="shared" si="1"/>
        <v>4401.5945205479456</v>
      </c>
      <c r="F10" s="11">
        <v>188447</v>
      </c>
      <c r="G10" s="12">
        <f t="shared" si="2"/>
        <v>516.29999999999995</v>
      </c>
      <c r="H10" s="12">
        <v>0</v>
      </c>
      <c r="I10" s="25">
        <v>0</v>
      </c>
      <c r="J10" s="26">
        <v>9802</v>
      </c>
      <c r="K10" s="12">
        <f t="shared" si="3"/>
        <v>26.9</v>
      </c>
      <c r="L10" s="12">
        <v>15041</v>
      </c>
      <c r="M10" s="27">
        <f t="shared" si="4"/>
        <v>41.2</v>
      </c>
    </row>
    <row r="11" spans="1:13" s="28" customFormat="1" ht="15" customHeight="1">
      <c r="A11" s="23">
        <v>54</v>
      </c>
      <c r="B11" s="11">
        <v>1478767</v>
      </c>
      <c r="C11" s="12">
        <f>B11/366</f>
        <v>4040.3469945355191</v>
      </c>
      <c r="D11" s="12">
        <v>1593512</v>
      </c>
      <c r="E11" s="25">
        <f>D11/366</f>
        <v>4353.8579234972676</v>
      </c>
      <c r="F11" s="11">
        <v>191647</v>
      </c>
      <c r="G11" s="12">
        <f>ROUND(F11/366,1)</f>
        <v>523.6</v>
      </c>
      <c r="H11" s="12">
        <v>0</v>
      </c>
      <c r="I11" s="25">
        <v>0</v>
      </c>
      <c r="J11" s="26">
        <v>10642</v>
      </c>
      <c r="K11" s="12">
        <f>ROUND(J11/366,1)</f>
        <v>29.1</v>
      </c>
      <c r="L11" s="12">
        <v>13855</v>
      </c>
      <c r="M11" s="27">
        <f>ROUND(L11/366,1)</f>
        <v>37.9</v>
      </c>
    </row>
    <row r="12" spans="1:13" s="28" customFormat="1" ht="15" customHeight="1">
      <c r="A12" s="23">
        <v>55</v>
      </c>
      <c r="B12" s="11">
        <v>1442368</v>
      </c>
      <c r="C12" s="12">
        <f>B12/365</f>
        <v>3951.6931506849314</v>
      </c>
      <c r="D12" s="12">
        <v>1604207</v>
      </c>
      <c r="E12" s="25">
        <f>D12/365</f>
        <v>4395.0876712328763</v>
      </c>
      <c r="F12" s="11">
        <v>200601</v>
      </c>
      <c r="G12" s="12">
        <f>ROUND(F12/365,1)</f>
        <v>549.6</v>
      </c>
      <c r="H12" s="12">
        <v>0</v>
      </c>
      <c r="I12" s="25">
        <v>0</v>
      </c>
      <c r="J12" s="26">
        <v>10579</v>
      </c>
      <c r="K12" s="12">
        <f>ROUND(J12/365,1)</f>
        <v>29</v>
      </c>
      <c r="L12" s="12">
        <v>13966</v>
      </c>
      <c r="M12" s="27">
        <f>ROUND(L12/365,1)</f>
        <v>38.299999999999997</v>
      </c>
    </row>
    <row r="13" spans="1:13" s="28" customFormat="1" ht="15" customHeight="1">
      <c r="A13" s="23">
        <v>56</v>
      </c>
      <c r="B13" s="24">
        <v>1438129</v>
      </c>
      <c r="C13" s="12">
        <f>B13/365</f>
        <v>3940.0794520547947</v>
      </c>
      <c r="D13" s="12">
        <v>1530381</v>
      </c>
      <c r="E13" s="25">
        <f>D13/365</f>
        <v>4192.8246575342464</v>
      </c>
      <c r="F13" s="11">
        <v>188436</v>
      </c>
      <c r="G13" s="12">
        <f>ROUND(F13/365,1)</f>
        <v>516.29999999999995</v>
      </c>
      <c r="H13" s="12">
        <v>0</v>
      </c>
      <c r="I13" s="25">
        <v>0</v>
      </c>
      <c r="J13" s="26">
        <v>11522</v>
      </c>
      <c r="K13" s="12">
        <f>ROUND(J13/365,1)</f>
        <v>31.6</v>
      </c>
      <c r="L13" s="12">
        <v>18236</v>
      </c>
      <c r="M13" s="27">
        <f>ROUND(L13/365,1)</f>
        <v>50</v>
      </c>
    </row>
    <row r="14" spans="1:13" s="28" customFormat="1" ht="15" customHeight="1">
      <c r="A14" s="23">
        <v>57</v>
      </c>
      <c r="B14" s="11">
        <v>1374944</v>
      </c>
      <c r="C14" s="12">
        <f>B14/365</f>
        <v>3766.9698630136986</v>
      </c>
      <c r="D14" s="12">
        <v>1464038</v>
      </c>
      <c r="E14" s="25">
        <f>D14/365</f>
        <v>4011.0630136986301</v>
      </c>
      <c r="F14" s="11">
        <v>196979</v>
      </c>
      <c r="G14" s="12">
        <f>ROUND(F14/365,1)</f>
        <v>539.70000000000005</v>
      </c>
      <c r="H14" s="12">
        <v>0</v>
      </c>
      <c r="I14" s="25">
        <v>0</v>
      </c>
      <c r="J14" s="26">
        <v>3984</v>
      </c>
      <c r="K14" s="12">
        <f>ROUND(J14/365,1)</f>
        <v>10.9</v>
      </c>
      <c r="L14" s="12">
        <v>13357</v>
      </c>
      <c r="M14" s="27">
        <f>ROUND(L14/365,1)</f>
        <v>36.6</v>
      </c>
    </row>
    <row r="15" spans="1:13" s="28" customFormat="1" ht="15" customHeight="1" thickBot="1">
      <c r="A15" s="23">
        <v>58</v>
      </c>
      <c r="B15" s="11">
        <v>1354687</v>
      </c>
      <c r="C15" s="12">
        <f>B15/366</f>
        <v>3701.3306010928964</v>
      </c>
      <c r="D15" s="12">
        <v>1432086</v>
      </c>
      <c r="E15" s="25">
        <f>D15/366</f>
        <v>3912.8032786885246</v>
      </c>
      <c r="F15" s="11">
        <v>193782</v>
      </c>
      <c r="G15" s="12">
        <f>ROUND(F15/366,1)</f>
        <v>529.5</v>
      </c>
      <c r="H15" s="12">
        <v>0</v>
      </c>
      <c r="I15" s="25">
        <v>0</v>
      </c>
      <c r="J15" s="32">
        <v>0</v>
      </c>
      <c r="K15" s="33">
        <v>0</v>
      </c>
      <c r="L15" s="33">
        <v>0</v>
      </c>
      <c r="M15" s="34">
        <v>0</v>
      </c>
    </row>
    <row r="16" spans="1:13" s="28" customFormat="1" ht="15" customHeight="1" thickBot="1">
      <c r="A16" s="23">
        <v>59</v>
      </c>
      <c r="B16" s="11">
        <v>1374602</v>
      </c>
      <c r="C16" s="12">
        <f>B16/365</f>
        <v>3766.0328767123287</v>
      </c>
      <c r="D16" s="12">
        <v>1437494</v>
      </c>
      <c r="E16" s="25">
        <f>D16/365</f>
        <v>3938.3397260273973</v>
      </c>
      <c r="F16" s="32">
        <v>0</v>
      </c>
      <c r="G16" s="33">
        <v>0</v>
      </c>
      <c r="H16" s="33">
        <v>0</v>
      </c>
      <c r="I16" s="34">
        <v>0</v>
      </c>
      <c r="J16" s="79" t="s">
        <v>11</v>
      </c>
      <c r="K16" s="70"/>
      <c r="L16" s="70"/>
      <c r="M16" s="70"/>
    </row>
    <row r="17" spans="1:14" s="28" customFormat="1" ht="15" customHeight="1">
      <c r="A17" s="23">
        <v>60</v>
      </c>
      <c r="B17" s="11">
        <v>1364648</v>
      </c>
      <c r="C17" s="12">
        <f>B17/365</f>
        <v>3738.7616438356163</v>
      </c>
      <c r="D17" s="12">
        <v>1420671</v>
      </c>
      <c r="E17" s="27">
        <f>D17/365</f>
        <v>3892.2493150684932</v>
      </c>
      <c r="F17" s="78" t="s">
        <v>10</v>
      </c>
      <c r="G17" s="70"/>
      <c r="H17" s="70"/>
      <c r="I17" s="70"/>
      <c r="J17" s="70"/>
      <c r="K17" s="70"/>
      <c r="L17" s="70"/>
      <c r="M17" s="70"/>
    </row>
    <row r="18" spans="1:14" s="28" customFormat="1" ht="15" customHeight="1">
      <c r="A18" s="23">
        <v>61</v>
      </c>
      <c r="B18" s="11">
        <v>1423125</v>
      </c>
      <c r="C18" s="12">
        <f>B18/365</f>
        <v>3898.972602739726</v>
      </c>
      <c r="D18" s="12">
        <v>1475769</v>
      </c>
      <c r="E18" s="27">
        <f>D18/365</f>
        <v>4043.2027397260272</v>
      </c>
      <c r="F18" s="78" t="s">
        <v>21</v>
      </c>
      <c r="G18" s="70"/>
      <c r="H18" s="70"/>
      <c r="I18" s="70"/>
      <c r="J18" s="70"/>
      <c r="K18" s="70"/>
      <c r="L18" s="70"/>
      <c r="M18" s="70"/>
    </row>
    <row r="19" spans="1:14" s="28" customFormat="1" ht="15" customHeight="1">
      <c r="A19" s="23">
        <v>62</v>
      </c>
      <c r="B19" s="11">
        <v>1299151</v>
      </c>
      <c r="C19" s="12">
        <f>B19/366</f>
        <v>3549.5928961748632</v>
      </c>
      <c r="D19" s="12">
        <v>1352503</v>
      </c>
      <c r="E19" s="27">
        <f>D19/366</f>
        <v>3695.3633879781419</v>
      </c>
      <c r="F19" s="70"/>
      <c r="G19" s="70"/>
      <c r="H19" s="70"/>
      <c r="I19" s="70"/>
      <c r="J19" s="70"/>
      <c r="K19" s="70"/>
      <c r="L19" s="70"/>
      <c r="M19" s="70"/>
    </row>
    <row r="20" spans="1:14" s="28" customFormat="1" ht="15" customHeight="1">
      <c r="A20" s="23">
        <v>63</v>
      </c>
      <c r="B20" s="11">
        <v>1448036</v>
      </c>
      <c r="C20" s="12">
        <f>B20/365</f>
        <v>3967.2219178082191</v>
      </c>
      <c r="D20" s="12">
        <v>1512231</v>
      </c>
      <c r="E20" s="27">
        <f>D20/365</f>
        <v>4143.0986301369867</v>
      </c>
      <c r="F20" s="70"/>
      <c r="G20" s="70"/>
      <c r="H20" s="70"/>
      <c r="I20" s="70"/>
      <c r="J20" s="70"/>
      <c r="K20" s="70"/>
      <c r="L20" s="70"/>
      <c r="M20" s="70"/>
    </row>
    <row r="21" spans="1:14" s="28" customFormat="1" ht="15" customHeight="1">
      <c r="A21" s="101" t="s">
        <v>39</v>
      </c>
      <c r="B21" s="11">
        <v>1510469</v>
      </c>
      <c r="C21" s="12">
        <v>4139</v>
      </c>
      <c r="D21" s="12">
        <v>1588787</v>
      </c>
      <c r="E21" s="27">
        <f>D21/365</f>
        <v>4352.8410958904105</v>
      </c>
      <c r="F21" s="70"/>
      <c r="G21" s="70"/>
      <c r="H21" s="70"/>
      <c r="I21" s="70"/>
      <c r="J21" s="70"/>
      <c r="K21" s="70"/>
      <c r="L21" s="70"/>
      <c r="M21" s="70"/>
    </row>
    <row r="22" spans="1:14" s="28" customFormat="1" ht="15" customHeight="1">
      <c r="A22" s="75">
        <v>2</v>
      </c>
      <c r="B22" s="11">
        <v>1625267</v>
      </c>
      <c r="C22" s="12">
        <f>B22/365</f>
        <v>4452.7863013698634</v>
      </c>
      <c r="D22" s="12">
        <v>1711368</v>
      </c>
      <c r="E22" s="27">
        <f>D22/365</f>
        <v>4688.6794520547946</v>
      </c>
      <c r="F22" s="70"/>
      <c r="G22" s="70"/>
      <c r="H22" s="70"/>
      <c r="I22" s="70"/>
      <c r="J22" s="70"/>
      <c r="K22" s="70"/>
      <c r="L22" s="70"/>
      <c r="M22" s="70"/>
    </row>
    <row r="23" spans="1:14" s="28" customFormat="1" ht="15" customHeight="1" thickBot="1">
      <c r="A23" s="75">
        <v>3</v>
      </c>
      <c r="B23" s="11">
        <v>1714805</v>
      </c>
      <c r="C23" s="12">
        <f>B23/366</f>
        <v>4685.2595628415302</v>
      </c>
      <c r="D23" s="33">
        <v>0</v>
      </c>
      <c r="E23" s="34">
        <v>0</v>
      </c>
      <c r="F23" s="70"/>
      <c r="G23" s="70"/>
      <c r="H23" s="70"/>
      <c r="I23" s="70"/>
      <c r="J23" s="70"/>
      <c r="K23" s="70"/>
      <c r="L23" s="70"/>
      <c r="M23" s="70"/>
    </row>
    <row r="24" spans="1:14" s="28" customFormat="1" ht="15" customHeight="1">
      <c r="A24" s="75">
        <v>4</v>
      </c>
      <c r="B24" s="11">
        <v>1683485</v>
      </c>
      <c r="C24" s="27">
        <v>4615</v>
      </c>
      <c r="D24" s="78" t="s">
        <v>22</v>
      </c>
      <c r="E24" s="70"/>
      <c r="F24" s="70"/>
      <c r="G24" s="70"/>
      <c r="H24" s="70"/>
      <c r="I24" s="70"/>
      <c r="J24" s="70"/>
      <c r="K24" s="70"/>
      <c r="L24" s="70"/>
      <c r="M24" s="70"/>
    </row>
    <row r="25" spans="1:14" s="28" customFormat="1" ht="15" customHeight="1">
      <c r="A25" s="75">
        <v>5</v>
      </c>
      <c r="B25" s="11">
        <v>1641445</v>
      </c>
      <c r="C25" s="27">
        <v>4500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4" s="29" customFormat="1" ht="15" customHeight="1">
      <c r="A26" s="75">
        <v>6</v>
      </c>
      <c r="B26" s="11">
        <v>1574840</v>
      </c>
      <c r="C26" s="27">
        <v>4320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4" s="28" customFormat="1" ht="15" customHeight="1">
      <c r="A27" s="75">
        <v>7</v>
      </c>
      <c r="B27" s="11">
        <v>1556670</v>
      </c>
      <c r="C27" s="27">
        <v>4255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4" s="28" customFormat="1" ht="15" customHeight="1">
      <c r="A28" s="75">
        <v>8</v>
      </c>
      <c r="B28" s="11">
        <v>1517032</v>
      </c>
      <c r="C28" s="27">
        <v>4156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4" s="28" customFormat="1" ht="15" customHeight="1">
      <c r="A29" s="75">
        <v>9</v>
      </c>
      <c r="B29" s="11">
        <v>1430062</v>
      </c>
      <c r="C29" s="27">
        <v>3918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 spans="1:14" s="28" customFormat="1" ht="15" customHeight="1">
      <c r="A30" s="75">
        <v>10</v>
      </c>
      <c r="B30" s="11">
        <v>1389129</v>
      </c>
      <c r="C30" s="27">
        <v>3806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14" s="28" customFormat="1" ht="15" customHeight="1">
      <c r="A31" s="75">
        <v>11</v>
      </c>
      <c r="B31" s="11">
        <v>1352453</v>
      </c>
      <c r="C31" s="27">
        <v>3705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29"/>
    </row>
    <row r="32" spans="1:14" s="28" customFormat="1" ht="15" customHeight="1">
      <c r="A32" s="75">
        <v>12</v>
      </c>
      <c r="B32" s="11">
        <v>1341182</v>
      </c>
      <c r="C32" s="27">
        <v>3674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29"/>
    </row>
    <row r="33" spans="1:14" ht="15" customHeight="1">
      <c r="A33" s="75">
        <v>13</v>
      </c>
      <c r="B33" s="11">
        <v>1342312</v>
      </c>
      <c r="C33" s="27">
        <v>3678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4"/>
    </row>
    <row r="34" spans="1:14" ht="15" customHeight="1">
      <c r="A34" s="75">
        <v>14</v>
      </c>
      <c r="B34" s="11">
        <v>1409194</v>
      </c>
      <c r="C34" s="27">
        <v>3861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4"/>
    </row>
    <row r="35" spans="1:14" ht="15" customHeight="1">
      <c r="A35" s="75">
        <v>15</v>
      </c>
      <c r="B35" s="11">
        <v>1396465</v>
      </c>
      <c r="C35" s="27">
        <v>3815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4"/>
    </row>
    <row r="36" spans="1:14" ht="15" customHeight="1">
      <c r="A36" s="75">
        <v>16</v>
      </c>
      <c r="B36" s="11">
        <v>1402764</v>
      </c>
      <c r="C36" s="27">
        <v>3843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4"/>
    </row>
    <row r="37" spans="1:14" ht="15" customHeight="1">
      <c r="A37" s="75">
        <v>17</v>
      </c>
      <c r="B37" s="11">
        <v>1339418</v>
      </c>
      <c r="C37" s="27">
        <v>3670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4"/>
    </row>
    <row r="38" spans="1:14" ht="15" customHeight="1">
      <c r="A38" s="75">
        <v>18</v>
      </c>
      <c r="B38" s="11">
        <v>1282675</v>
      </c>
      <c r="C38" s="27">
        <v>3514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4"/>
    </row>
    <row r="39" spans="1:14" ht="15" customHeight="1">
      <c r="A39" s="75">
        <v>19</v>
      </c>
      <c r="B39" s="30">
        <v>1305427</v>
      </c>
      <c r="C39" s="31">
        <v>3576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4"/>
    </row>
    <row r="40" spans="1:14" ht="15" customHeight="1">
      <c r="A40" s="75">
        <v>20</v>
      </c>
      <c r="B40" s="30">
        <v>1300823</v>
      </c>
      <c r="C40" s="31">
        <v>3564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4"/>
    </row>
    <row r="41" spans="1:14" ht="15" customHeight="1">
      <c r="A41" s="75">
        <v>21</v>
      </c>
      <c r="B41" s="30">
        <v>1256185</v>
      </c>
      <c r="C41" s="31">
        <v>3441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4"/>
    </row>
    <row r="42" spans="1:14" ht="15" customHeight="1">
      <c r="A42" s="75">
        <v>22</v>
      </c>
      <c r="B42" s="11">
        <v>1251778</v>
      </c>
      <c r="C42" s="27">
        <v>3429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4"/>
    </row>
    <row r="43" spans="1:14" ht="15" customHeight="1">
      <c r="A43" s="75">
        <v>23</v>
      </c>
      <c r="B43" s="30">
        <v>1234466</v>
      </c>
      <c r="C43" s="31">
        <v>3372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4"/>
    </row>
    <row r="44" spans="1:14" ht="15" customHeight="1">
      <c r="A44" s="75">
        <v>24</v>
      </c>
      <c r="B44" s="30">
        <v>1291344</v>
      </c>
      <c r="C44" s="31">
        <v>3537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4"/>
    </row>
    <row r="45" spans="1:14" ht="15" customHeight="1">
      <c r="A45" s="75">
        <v>25</v>
      </c>
      <c r="B45" s="30">
        <v>1315460</v>
      </c>
      <c r="C45" s="31">
        <v>3604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4"/>
    </row>
    <row r="46" spans="1:14" ht="15" customHeight="1">
      <c r="A46" s="75">
        <v>26</v>
      </c>
      <c r="B46" s="30">
        <v>1298670</v>
      </c>
      <c r="C46" s="27">
        <v>3558</v>
      </c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4"/>
    </row>
    <row r="47" spans="1:14" ht="15" customHeight="1">
      <c r="A47" s="75">
        <v>27</v>
      </c>
      <c r="B47" s="30">
        <f>C47*365</f>
        <v>1355975</v>
      </c>
      <c r="C47" s="27">
        <v>3715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4"/>
    </row>
    <row r="48" spans="1:14" ht="15" customHeight="1">
      <c r="A48" s="75">
        <v>28</v>
      </c>
      <c r="B48" s="11">
        <f>C48*365</f>
        <v>1383715</v>
      </c>
      <c r="C48" s="27">
        <v>3791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4"/>
    </row>
    <row r="49" spans="1:14" ht="15" customHeight="1">
      <c r="A49" s="75">
        <v>29</v>
      </c>
      <c r="B49" s="11">
        <v>1369845</v>
      </c>
      <c r="C49" s="27">
        <v>3753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4"/>
    </row>
    <row r="50" spans="1:14" ht="15" customHeight="1">
      <c r="A50" s="97">
        <v>30</v>
      </c>
      <c r="B50" s="98">
        <v>1378970</v>
      </c>
      <c r="C50" s="99">
        <v>3778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4"/>
    </row>
    <row r="51" spans="1:14" ht="15" customHeight="1">
      <c r="A51" s="100" t="s">
        <v>38</v>
      </c>
      <c r="B51" s="98">
        <v>1338820</v>
      </c>
      <c r="C51" s="99">
        <v>3668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4"/>
    </row>
    <row r="52" spans="1:14" ht="15" customHeight="1">
      <c r="A52" s="104">
        <v>2</v>
      </c>
      <c r="B52" s="102">
        <v>984040</v>
      </c>
      <c r="C52" s="103">
        <v>2696</v>
      </c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4"/>
    </row>
    <row r="53" spans="1:14" s="87" customFormat="1" ht="15" customHeight="1">
      <c r="A53" s="110">
        <v>3</v>
      </c>
      <c r="B53" s="108">
        <v>1021270</v>
      </c>
      <c r="C53" s="109">
        <v>2798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6"/>
    </row>
    <row r="54" spans="1:14" s="87" customFormat="1" ht="15" customHeight="1">
      <c r="A54" s="110">
        <v>4</v>
      </c>
      <c r="B54" s="108">
        <v>1158875</v>
      </c>
      <c r="C54" s="109">
        <v>3175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6"/>
    </row>
    <row r="55" spans="1:14" s="87" customFormat="1" ht="15" customHeight="1" thickBot="1">
      <c r="A55" s="105">
        <v>5</v>
      </c>
      <c r="B55" s="106">
        <v>1223480</v>
      </c>
      <c r="C55" s="107">
        <v>3352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6"/>
    </row>
    <row r="56" spans="1:14" ht="26.25" customHeight="1">
      <c r="A56" s="117" t="s">
        <v>36</v>
      </c>
      <c r="B56" s="117"/>
      <c r="C56" s="117"/>
      <c r="D56" s="117"/>
      <c r="E56" s="117"/>
      <c r="F56" s="70"/>
      <c r="G56" s="70"/>
      <c r="H56" s="70"/>
      <c r="I56" s="70"/>
      <c r="J56" s="70"/>
      <c r="K56" s="70"/>
      <c r="L56" s="70"/>
      <c r="M56" s="70"/>
      <c r="N56" s="4"/>
    </row>
    <row r="57" spans="1:14" ht="15" customHeight="1">
      <c r="A57" s="76"/>
      <c r="C57" s="36"/>
      <c r="D57" s="36"/>
      <c r="E57" s="50" t="s">
        <v>20</v>
      </c>
      <c r="G57" s="35"/>
      <c r="H57" s="36"/>
      <c r="I57" s="36"/>
      <c r="N57" s="4"/>
    </row>
    <row r="58" spans="1:14">
      <c r="E58" s="49" t="s">
        <v>29</v>
      </c>
      <c r="G58" s="35"/>
      <c r="H58" s="36"/>
      <c r="I58" s="36"/>
      <c r="J58" s="35"/>
      <c r="K58" s="36"/>
    </row>
    <row r="59" spans="1:14">
      <c r="J59" s="36"/>
      <c r="K59" s="36"/>
    </row>
    <row r="60" spans="1:14">
      <c r="M60" s="37"/>
    </row>
    <row r="61" spans="1:14">
      <c r="M61" s="37"/>
    </row>
  </sheetData>
  <mergeCells count="9">
    <mergeCell ref="A56:E56"/>
    <mergeCell ref="A2:A4"/>
    <mergeCell ref="J2:M3"/>
    <mergeCell ref="B3:C3"/>
    <mergeCell ref="D3:E3"/>
    <mergeCell ref="F3:G3"/>
    <mergeCell ref="H3:I3"/>
    <mergeCell ref="B2:E2"/>
    <mergeCell ref="F2:I2"/>
  </mergeCells>
  <phoneticPr fontId="4"/>
  <printOptions gridLinesSet="0"/>
  <pageMargins left="0.78740157480314965" right="0.98425196850393704" top="0.6692913385826772" bottom="0.86614173228346458" header="0.51181102362204722" footer="0.51181102362204722"/>
  <pageSetup paperSize="9" scale="7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workbookViewId="0">
      <selection activeCell="F11" sqref="F11"/>
    </sheetView>
  </sheetViews>
  <sheetFormatPr defaultRowHeight="17.25"/>
  <cols>
    <col min="1" max="1" width="1" style="2" customWidth="1"/>
    <col min="2" max="5" width="10.69921875" style="2" customWidth="1"/>
    <col min="6" max="6" width="8.69921875" style="2" customWidth="1"/>
    <col min="7" max="8" width="8.69921875" style="53" customWidth="1"/>
    <col min="9" max="16384" width="8.796875" style="2"/>
  </cols>
  <sheetData>
    <row r="1" spans="2:9" s="1" customFormat="1">
      <c r="B1" s="7" t="s">
        <v>2</v>
      </c>
      <c r="C1" s="8"/>
      <c r="D1" s="8"/>
      <c r="E1" s="8"/>
      <c r="F1" s="8"/>
      <c r="G1" s="54"/>
      <c r="H1" s="54"/>
    </row>
    <row r="2" spans="2:9" s="1" customFormat="1" ht="6" customHeight="1" thickBot="1">
      <c r="B2" s="7"/>
      <c r="C2" s="8"/>
      <c r="D2" s="8"/>
      <c r="E2" s="8"/>
      <c r="F2" s="8"/>
      <c r="G2" s="54"/>
      <c r="H2" s="54"/>
    </row>
    <row r="3" spans="2:9" s="66" customFormat="1" ht="15" customHeight="1">
      <c r="B3" s="131" t="s">
        <v>0</v>
      </c>
      <c r="C3" s="133" t="s">
        <v>14</v>
      </c>
      <c r="D3" s="134"/>
      <c r="E3" s="134"/>
      <c r="F3" s="135"/>
      <c r="G3" s="136" t="s">
        <v>32</v>
      </c>
      <c r="H3" s="137"/>
    </row>
    <row r="4" spans="2:9" s="66" customFormat="1" ht="15" customHeight="1">
      <c r="B4" s="132"/>
      <c r="C4" s="67" t="s">
        <v>24</v>
      </c>
      <c r="D4" s="68" t="s">
        <v>25</v>
      </c>
      <c r="E4" s="69" t="s">
        <v>26</v>
      </c>
      <c r="F4" s="69" t="s">
        <v>33</v>
      </c>
      <c r="G4" s="71" t="s">
        <v>30</v>
      </c>
      <c r="H4" s="72" t="s">
        <v>31</v>
      </c>
    </row>
    <row r="5" spans="2:9" s="5" customFormat="1" ht="15" customHeight="1">
      <c r="B5" s="64" t="s">
        <v>16</v>
      </c>
      <c r="C5" s="65">
        <v>500050</v>
      </c>
      <c r="D5" s="44">
        <v>790955</v>
      </c>
      <c r="E5" s="45">
        <v>1291005</v>
      </c>
      <c r="F5" s="45">
        <v>3537</v>
      </c>
      <c r="G5" s="61">
        <v>1370</v>
      </c>
      <c r="H5" s="62">
        <v>2167</v>
      </c>
      <c r="I5" s="56"/>
    </row>
    <row r="6" spans="2:9" s="5" customFormat="1" ht="15" customHeight="1">
      <c r="B6" s="10">
        <v>25</v>
      </c>
      <c r="C6" s="41">
        <f t="shared" ref="C6:C11" si="0">G6*365</f>
        <v>503335</v>
      </c>
      <c r="D6" s="44">
        <f t="shared" ref="D6:D8" si="1">H6*365</f>
        <v>812125</v>
      </c>
      <c r="E6" s="45">
        <f t="shared" ref="E6:E11" si="2">F6*365</f>
        <v>1315460</v>
      </c>
      <c r="F6" s="51">
        <v>3604</v>
      </c>
      <c r="G6" s="59">
        <v>1379</v>
      </c>
      <c r="H6" s="63">
        <v>2225</v>
      </c>
      <c r="I6" s="56"/>
    </row>
    <row r="7" spans="2:9" s="5" customFormat="1" ht="15" customHeight="1">
      <c r="B7" s="10">
        <v>26</v>
      </c>
      <c r="C7" s="41">
        <f t="shared" si="0"/>
        <v>511000</v>
      </c>
      <c r="D7" s="44">
        <f t="shared" si="1"/>
        <v>787305</v>
      </c>
      <c r="E7" s="45">
        <f t="shared" si="2"/>
        <v>1298670</v>
      </c>
      <c r="F7" s="58">
        <v>3558</v>
      </c>
      <c r="G7" s="60">
        <v>1400</v>
      </c>
      <c r="H7" s="63">
        <v>2157</v>
      </c>
      <c r="I7" s="56"/>
    </row>
    <row r="8" spans="2:9" s="5" customFormat="1" ht="15" customHeight="1">
      <c r="B8" s="10">
        <v>27</v>
      </c>
      <c r="C8" s="41">
        <f t="shared" si="0"/>
        <v>529250</v>
      </c>
      <c r="D8" s="44">
        <f t="shared" si="1"/>
        <v>826360</v>
      </c>
      <c r="E8" s="45">
        <f t="shared" si="2"/>
        <v>1355975</v>
      </c>
      <c r="F8" s="58">
        <v>3715</v>
      </c>
      <c r="G8" s="60">
        <v>1450</v>
      </c>
      <c r="H8" s="63">
        <v>2264</v>
      </c>
      <c r="I8" s="56"/>
    </row>
    <row r="9" spans="2:9" s="5" customFormat="1" ht="15" customHeight="1">
      <c r="B9" s="52">
        <v>28</v>
      </c>
      <c r="C9" s="39">
        <f t="shared" si="0"/>
        <v>558450</v>
      </c>
      <c r="D9" s="80">
        <f t="shared" ref="D9" si="3">H9*365</f>
        <v>824900</v>
      </c>
      <c r="E9" s="51">
        <f t="shared" si="2"/>
        <v>1383715</v>
      </c>
      <c r="F9" s="81">
        <v>3791</v>
      </c>
      <c r="G9" s="60">
        <v>1530</v>
      </c>
      <c r="H9" s="63">
        <v>2260</v>
      </c>
      <c r="I9" s="56"/>
    </row>
    <row r="10" spans="2:9" s="5" customFormat="1" ht="15" customHeight="1">
      <c r="B10" s="52">
        <v>29</v>
      </c>
      <c r="C10" s="39">
        <f t="shared" si="0"/>
        <v>536185</v>
      </c>
      <c r="D10" s="80">
        <f>H10*365</f>
        <v>833295</v>
      </c>
      <c r="E10" s="51">
        <f t="shared" si="2"/>
        <v>1369845</v>
      </c>
      <c r="F10" s="81">
        <v>3753</v>
      </c>
      <c r="G10" s="60">
        <v>1469</v>
      </c>
      <c r="H10" s="63">
        <v>2283</v>
      </c>
      <c r="I10" s="56"/>
    </row>
    <row r="11" spans="2:9" s="87" customFormat="1" ht="15" customHeight="1" thickBot="1">
      <c r="B11" s="89">
        <v>30</v>
      </c>
      <c r="C11" s="90">
        <f t="shared" si="0"/>
        <v>549690</v>
      </c>
      <c r="D11" s="91">
        <f>H11*365</f>
        <v>828915</v>
      </c>
      <c r="E11" s="45">
        <f t="shared" si="2"/>
        <v>1378970</v>
      </c>
      <c r="F11" s="92">
        <v>3778</v>
      </c>
      <c r="G11" s="93">
        <v>1506</v>
      </c>
      <c r="H11" s="94">
        <v>2271</v>
      </c>
      <c r="I11" s="95"/>
    </row>
    <row r="12" spans="2:9" s="5" customFormat="1" ht="15" customHeight="1">
      <c r="B12" s="43" t="s">
        <v>23</v>
      </c>
      <c r="C12" s="38"/>
      <c r="D12" s="38"/>
      <c r="E12" s="96"/>
      <c r="G12" s="55"/>
      <c r="H12" s="50" t="s">
        <v>20</v>
      </c>
    </row>
    <row r="13" spans="2:9" s="5" customFormat="1" ht="15" customHeight="1">
      <c r="B13" s="82" t="s">
        <v>35</v>
      </c>
      <c r="C13" s="38"/>
      <c r="D13" s="38"/>
      <c r="E13" s="38"/>
      <c r="G13" s="55"/>
      <c r="H13" s="49" t="s">
        <v>29</v>
      </c>
    </row>
    <row r="14" spans="2:9" s="3" customFormat="1" ht="13.5">
      <c r="F14" s="49"/>
      <c r="G14" s="57"/>
      <c r="H14" s="57"/>
    </row>
    <row r="16" spans="2:9">
      <c r="D16" s="53"/>
    </row>
    <row r="17" spans="3:6">
      <c r="C17" s="7"/>
      <c r="D17" s="7"/>
      <c r="E17" s="7"/>
      <c r="F17" s="8"/>
    </row>
  </sheetData>
  <mergeCells count="3">
    <mergeCell ref="B3:B4"/>
    <mergeCell ref="C3:F3"/>
    <mergeCell ref="G3:H3"/>
  </mergeCells>
  <phoneticPr fontId="10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4294967292" r:id="rId1"/>
  <headerFooter alignWithMargins="0">
    <oddFooter>&amp;C&amp;"ＭＳ Ｐゴシック,標準"&amp;11&amp;F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統計書</vt:lpstr>
      <vt:lpstr>S48～</vt:lpstr>
      <vt:lpstr>定期(資料）H24~</vt:lpstr>
      <vt:lpstr>'S48～'!Print_Area</vt:lpstr>
      <vt:lpstr>'S48～'!Print_Titles</vt:lpstr>
      <vt:lpstr>'定期(資料）H24~'!Print_Titles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ＮＴＴデータ通信株式会社</dc:creator>
  <cp:lastModifiedBy>牛山 菫</cp:lastModifiedBy>
  <cp:lastPrinted>2020-08-03T05:17:11Z</cp:lastPrinted>
  <dcterms:created xsi:type="dcterms:W3CDTF">2011-05-18T04:18:02Z</dcterms:created>
  <dcterms:modified xsi:type="dcterms:W3CDTF">2024-08-15T05:13:05Z</dcterms:modified>
</cp:coreProperties>
</file>