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120" yWindow="15" windowWidth="9465" windowHeight="5040"/>
  </bookViews>
  <sheets>
    <sheet name="統計書" sheetId="42" r:id="rId1"/>
    <sheet name="R5" sheetId="46" r:id="rId2"/>
    <sheet name="R4" sheetId="45" r:id="rId3"/>
    <sheet name="R3" sheetId="43" r:id="rId4"/>
    <sheet name="R2" sheetId="41" r:id="rId5"/>
    <sheet name="H31" sheetId="39" r:id="rId6"/>
    <sheet name="H30" sheetId="40" r:id="rId7"/>
    <sheet name="H29" sheetId="44" r:id="rId8"/>
    <sheet name="H28" sheetId="37" r:id="rId9"/>
    <sheet name="H27" sheetId="34" r:id="rId10"/>
    <sheet name="H26" sheetId="35" r:id="rId11"/>
    <sheet name="Ｈ25" sheetId="33" r:id="rId12"/>
    <sheet name="Ｈ24" sheetId="32" r:id="rId13"/>
    <sheet name="H23" sheetId="29" r:id="rId14"/>
    <sheet name="H22" sheetId="28" r:id="rId15"/>
    <sheet name="H21" sheetId="26" r:id="rId16"/>
    <sheet name="H20" sheetId="27" r:id="rId17"/>
    <sheet name="H19" sheetId="22" r:id="rId18"/>
    <sheet name="H18" sheetId="11" r:id="rId19"/>
    <sheet name="Ｈ17" sheetId="21" r:id="rId20"/>
    <sheet name="Ｈ16" sheetId="20" r:id="rId21"/>
    <sheet name="Ｈ15" sheetId="19" r:id="rId22"/>
    <sheet name="Ｈ14" sheetId="10" r:id="rId23"/>
    <sheet name="Ｈ13" sheetId="9" r:id="rId24"/>
    <sheet name="H12" sheetId="8" r:id="rId25"/>
    <sheet name="Ｈ11" sheetId="7" r:id="rId26"/>
    <sheet name="Ｈ10" sheetId="6" r:id="rId27"/>
    <sheet name="Ｈ9" sheetId="5" r:id="rId28"/>
    <sheet name="Ｈ8" sheetId="4" r:id="rId29"/>
    <sheet name="Ｈ7" sheetId="3" r:id="rId30"/>
    <sheet name="Ｈ6" sheetId="2" r:id="rId31"/>
    <sheet name="Ｈ5" sheetId="1" r:id="rId32"/>
  </sheets>
  <calcPr calcId="162913"/>
</workbook>
</file>

<file path=xl/calcChain.xml><?xml version="1.0" encoding="utf-8"?>
<calcChain xmlns="http://schemas.openxmlformats.org/spreadsheetml/2006/main">
  <c r="J8" i="46" l="1"/>
  <c r="C8" i="46"/>
  <c r="L8" i="46" s="1"/>
  <c r="J7" i="46"/>
  <c r="J5" i="46" s="1"/>
  <c r="C7" i="46"/>
  <c r="L7" i="46" s="1"/>
  <c r="L6" i="46"/>
  <c r="L5" i="46" s="1"/>
  <c r="K6" i="46"/>
  <c r="J6" i="46"/>
  <c r="C6" i="46"/>
  <c r="C5" i="46" s="1"/>
  <c r="I5" i="46"/>
  <c r="H5" i="46"/>
  <c r="G5" i="46"/>
  <c r="E5" i="46"/>
  <c r="D5" i="46"/>
  <c r="J8" i="45"/>
  <c r="L8" i="45" s="1"/>
  <c r="J7" i="45"/>
  <c r="K7" i="45" s="1"/>
  <c r="J6" i="45"/>
  <c r="L6" i="45" s="1"/>
  <c r="J5" i="45"/>
  <c r="K5" i="45" s="1"/>
  <c r="F8" i="45"/>
  <c r="F7" i="45"/>
  <c r="F6" i="45"/>
  <c r="F5" i="45"/>
  <c r="J5" i="43"/>
  <c r="C5" i="45"/>
  <c r="C6" i="45"/>
  <c r="C7" i="45"/>
  <c r="C8" i="45"/>
  <c r="K5" i="46" l="1"/>
  <c r="F5" i="46"/>
  <c r="F7" i="46"/>
  <c r="K8" i="46"/>
  <c r="K7" i="46"/>
  <c r="F8" i="46"/>
  <c r="F6" i="46"/>
  <c r="K6" i="45"/>
  <c r="L7" i="45"/>
  <c r="L5" i="45" s="1"/>
  <c r="K8" i="45"/>
  <c r="J9" i="44"/>
  <c r="C9" i="44"/>
  <c r="J8" i="44"/>
  <c r="J6" i="44" s="1"/>
  <c r="C8" i="44"/>
  <c r="L8" i="44" s="1"/>
  <c r="J7" i="44"/>
  <c r="C7" i="44"/>
  <c r="C6" i="44" s="1"/>
  <c r="I6" i="44"/>
  <c r="H6" i="44"/>
  <c r="G6" i="44"/>
  <c r="E6" i="44"/>
  <c r="D6" i="44"/>
  <c r="L9" i="44" l="1"/>
  <c r="L7" i="44"/>
  <c r="L6" i="44" s="1"/>
  <c r="K7" i="44"/>
  <c r="K6" i="44"/>
  <c r="F6" i="44"/>
  <c r="F8" i="44"/>
  <c r="K8" i="44"/>
  <c r="F9" i="44"/>
  <c r="F7" i="44"/>
  <c r="K9" i="44"/>
  <c r="J8" i="43" l="1"/>
  <c r="C8" i="43"/>
  <c r="L8" i="43" s="1"/>
  <c r="J7" i="43"/>
  <c r="C7" i="43"/>
  <c r="C5" i="43" s="1"/>
  <c r="L6" i="43"/>
  <c r="K6" i="43"/>
  <c r="J6" i="43"/>
  <c r="C6" i="43"/>
  <c r="F6" i="43" s="1"/>
  <c r="I5" i="43"/>
  <c r="H5" i="43"/>
  <c r="G5" i="43"/>
  <c r="E5" i="43"/>
  <c r="D5" i="43"/>
  <c r="K5" i="43" l="1"/>
  <c r="F5" i="43"/>
  <c r="F7" i="43"/>
  <c r="F8" i="43"/>
  <c r="K8" i="43"/>
  <c r="K7" i="43"/>
  <c r="L7" i="43"/>
  <c r="L5" i="43" s="1"/>
  <c r="J8" i="41"/>
  <c r="C8" i="41"/>
  <c r="J7" i="41"/>
  <c r="C7" i="41"/>
  <c r="L7" i="41" s="1"/>
  <c r="J6" i="41"/>
  <c r="J5" i="41" s="1"/>
  <c r="C6" i="41"/>
  <c r="F6" i="41" s="1"/>
  <c r="I5" i="41"/>
  <c r="H5" i="41"/>
  <c r="G5" i="41"/>
  <c r="E5" i="41"/>
  <c r="D5" i="41"/>
  <c r="F7" i="41" l="1"/>
  <c r="K7" i="41"/>
  <c r="K8" i="41"/>
  <c r="C5" i="41"/>
  <c r="K5" i="41" s="1"/>
  <c r="L8" i="41"/>
  <c r="K6" i="41"/>
  <c r="F8" i="41"/>
  <c r="L6" i="41"/>
  <c r="J8" i="40"/>
  <c r="C8" i="40"/>
  <c r="F8" i="40" s="1"/>
  <c r="J7" i="40"/>
  <c r="C7" i="40"/>
  <c r="L7" i="40" s="1"/>
  <c r="J6" i="40"/>
  <c r="C6" i="40"/>
  <c r="F6" i="40" s="1"/>
  <c r="I5" i="40"/>
  <c r="H5" i="40"/>
  <c r="G5" i="40"/>
  <c r="E5" i="40"/>
  <c r="D5" i="40"/>
  <c r="C5" i="40"/>
  <c r="F5" i="41" l="1"/>
  <c r="K7" i="40"/>
  <c r="J5" i="40"/>
  <c r="F7" i="40"/>
  <c r="K6" i="40"/>
  <c r="L5" i="41"/>
  <c r="L8" i="40"/>
  <c r="K5" i="40"/>
  <c r="L6" i="40"/>
  <c r="F5" i="40"/>
  <c r="K8" i="40"/>
  <c r="J8" i="39"/>
  <c r="C8" i="39"/>
  <c r="F8" i="39" s="1"/>
  <c r="J7" i="39"/>
  <c r="C7" i="39"/>
  <c r="K7" i="39" s="1"/>
  <c r="J6" i="39"/>
  <c r="C6" i="39"/>
  <c r="F6" i="39" s="1"/>
  <c r="I5" i="39"/>
  <c r="H5" i="39"/>
  <c r="G5" i="39"/>
  <c r="E5" i="39"/>
  <c r="D5" i="39"/>
  <c r="L7" i="39" l="1"/>
  <c r="L5" i="40"/>
  <c r="J5" i="39"/>
  <c r="L6" i="39"/>
  <c r="K8" i="39"/>
  <c r="C5" i="39"/>
  <c r="F7" i="39"/>
  <c r="L8" i="39"/>
  <c r="K6" i="39"/>
  <c r="J9" i="37"/>
  <c r="C9" i="37"/>
  <c r="J8" i="37"/>
  <c r="C8" i="37"/>
  <c r="J7" i="37"/>
  <c r="C7" i="37"/>
  <c r="F7" i="37" s="1"/>
  <c r="I6" i="37"/>
  <c r="H6" i="37"/>
  <c r="G6" i="37"/>
  <c r="E6" i="37"/>
  <c r="D6" i="37"/>
  <c r="L5" i="39" l="1"/>
  <c r="F5" i="39"/>
  <c r="K5" i="39"/>
  <c r="L9" i="37"/>
  <c r="L8" i="37"/>
  <c r="J6" i="37"/>
  <c r="F8" i="37"/>
  <c r="C6" i="37"/>
  <c r="F6" i="37" s="1"/>
  <c r="K7" i="37"/>
  <c r="F9" i="37"/>
  <c r="L7" i="37"/>
  <c r="K8" i="37"/>
  <c r="K9" i="37"/>
  <c r="L6" i="37" l="1"/>
  <c r="K6" i="37"/>
  <c r="J9" i="34" l="1"/>
  <c r="C9" i="34"/>
  <c r="K9" i="34" s="1"/>
  <c r="J8" i="34"/>
  <c r="C8" i="34"/>
  <c r="L8" i="34" s="1"/>
  <c r="J7" i="34"/>
  <c r="J6" i="34" s="1"/>
  <c r="C7" i="34"/>
  <c r="F7" i="34" s="1"/>
  <c r="I6" i="34"/>
  <c r="H6" i="34"/>
  <c r="G6" i="34"/>
  <c r="E6" i="34"/>
  <c r="D6" i="34"/>
  <c r="F8" i="34" l="1"/>
  <c r="C6" i="34"/>
  <c r="F6" i="34" s="1"/>
  <c r="L9" i="34"/>
  <c r="K7" i="34"/>
  <c r="F9" i="34"/>
  <c r="K6" i="34"/>
  <c r="L7" i="34"/>
  <c r="L6" i="34" s="1"/>
  <c r="K8" i="34"/>
  <c r="I9" i="35"/>
  <c r="B9" i="35"/>
  <c r="J9" i="35" s="1"/>
  <c r="I8" i="35"/>
  <c r="J8" i="35" s="1"/>
  <c r="B8" i="35"/>
  <c r="I7" i="35"/>
  <c r="B7" i="35"/>
  <c r="E7" i="35" s="1"/>
  <c r="H6" i="35"/>
  <c r="G6" i="35"/>
  <c r="F6" i="35"/>
  <c r="D6" i="35"/>
  <c r="C6" i="35"/>
  <c r="B6" i="35"/>
  <c r="E6" i="35" s="1"/>
  <c r="I6" i="35" l="1"/>
  <c r="K8" i="35"/>
  <c r="E8" i="35"/>
  <c r="K9" i="35"/>
  <c r="J7" i="35"/>
  <c r="E9" i="35"/>
  <c r="J6" i="35"/>
  <c r="K7" i="35"/>
  <c r="K6" i="35" s="1"/>
  <c r="B9" i="33" l="1"/>
  <c r="E9" i="33" s="1"/>
  <c r="B8" i="33"/>
  <c r="E8" i="33" s="1"/>
  <c r="B7" i="33"/>
  <c r="E7" i="33"/>
  <c r="D6" i="33"/>
  <c r="C6" i="33"/>
  <c r="F6" i="33"/>
  <c r="G6" i="33"/>
  <c r="H6" i="33"/>
  <c r="I7" i="33"/>
  <c r="I8" i="33"/>
  <c r="I9" i="33"/>
  <c r="J9" i="33" s="1"/>
  <c r="B7" i="32"/>
  <c r="E7" i="32" s="1"/>
  <c r="B8" i="32"/>
  <c r="E8" i="32" s="1"/>
  <c r="B9" i="32"/>
  <c r="E9" i="32" s="1"/>
  <c r="C6" i="32"/>
  <c r="D6" i="32"/>
  <c r="F6" i="32"/>
  <c r="G6" i="32"/>
  <c r="H6" i="32"/>
  <c r="I7" i="32"/>
  <c r="K7" i="32" s="1"/>
  <c r="I8" i="32"/>
  <c r="J8" i="32" s="1"/>
  <c r="I9" i="32"/>
  <c r="K5" i="29"/>
  <c r="I5" i="29"/>
  <c r="H5" i="29"/>
  <c r="G5" i="29"/>
  <c r="F5" i="29"/>
  <c r="D5" i="29"/>
  <c r="C5" i="29"/>
  <c r="B5" i="29"/>
  <c r="I8" i="27"/>
  <c r="I7" i="27"/>
  <c r="I6" i="27"/>
  <c r="I5" i="27"/>
  <c r="I8" i="26"/>
  <c r="I7" i="26"/>
  <c r="I6" i="26"/>
  <c r="I5" i="26" s="1"/>
  <c r="K5" i="26"/>
  <c r="H5" i="26"/>
  <c r="G5" i="26"/>
  <c r="F5" i="26"/>
  <c r="D5" i="26"/>
  <c r="C5" i="26"/>
  <c r="B5" i="26"/>
  <c r="E8" i="22"/>
  <c r="E7" i="22"/>
  <c r="E6" i="22"/>
  <c r="E5" i="22"/>
  <c r="I6" i="22"/>
  <c r="J6" i="22" s="1"/>
  <c r="I7" i="22"/>
  <c r="J7" i="22" s="1"/>
  <c r="I8" i="22"/>
  <c r="J8" i="22" s="1"/>
  <c r="I5" i="22"/>
  <c r="J5" i="22" s="1"/>
  <c r="G5" i="11"/>
  <c r="B5" i="21"/>
  <c r="C5" i="21"/>
  <c r="D5" i="21"/>
  <c r="F5" i="21"/>
  <c r="G5" i="21"/>
  <c r="H5" i="21"/>
  <c r="I5" i="21"/>
  <c r="K5" i="21"/>
  <c r="G5" i="20"/>
  <c r="C5" i="20"/>
  <c r="D5" i="20"/>
  <c r="F5" i="20"/>
  <c r="H5" i="20"/>
  <c r="I5" i="20"/>
  <c r="K5" i="20"/>
  <c r="B5" i="20"/>
  <c r="I6" i="6"/>
  <c r="I7" i="6"/>
  <c r="I8" i="6"/>
  <c r="I5" i="6"/>
  <c r="K5" i="7"/>
  <c r="C5" i="7"/>
  <c r="D5" i="7"/>
  <c r="F5" i="7"/>
  <c r="G5" i="7"/>
  <c r="H5" i="7"/>
  <c r="I5" i="7"/>
  <c r="B5" i="7"/>
  <c r="K5" i="9"/>
  <c r="C5" i="9"/>
  <c r="D5" i="9"/>
  <c r="F5" i="9"/>
  <c r="G5" i="9"/>
  <c r="H5" i="9"/>
  <c r="I6" i="9"/>
  <c r="I7" i="9"/>
  <c r="I8" i="9"/>
  <c r="B5" i="9"/>
  <c r="I6" i="2"/>
  <c r="J6" i="2" s="1"/>
  <c r="I7" i="2"/>
  <c r="J7" i="2" s="1"/>
  <c r="I8" i="2"/>
  <c r="J8" i="2" s="1"/>
  <c r="I5" i="2"/>
  <c r="J5" i="2"/>
  <c r="E6" i="2"/>
  <c r="E7" i="2"/>
  <c r="E8" i="2"/>
  <c r="E5" i="2"/>
  <c r="I8" i="3"/>
  <c r="J8" i="3" s="1"/>
  <c r="E8" i="3"/>
  <c r="I7" i="3"/>
  <c r="J7" i="3" s="1"/>
  <c r="E7" i="3"/>
  <c r="I6" i="3"/>
  <c r="J6" i="3" s="1"/>
  <c r="E6" i="3"/>
  <c r="I5" i="3"/>
  <c r="J5" i="3" s="1"/>
  <c r="E5" i="3"/>
  <c r="J7" i="32" l="1"/>
  <c r="K8" i="33"/>
  <c r="J9" i="32"/>
  <c r="B6" i="32"/>
  <c r="E6" i="32" s="1"/>
  <c r="K9" i="33"/>
  <c r="B6" i="33"/>
  <c r="J6" i="33" s="1"/>
  <c r="K9" i="32"/>
  <c r="J8" i="33"/>
  <c r="I5" i="9"/>
  <c r="K8" i="32"/>
  <c r="K6" i="32" s="1"/>
  <c r="I6" i="32"/>
  <c r="J6" i="32" s="1"/>
  <c r="E5" i="29"/>
  <c r="J5" i="29"/>
  <c r="I6" i="33"/>
  <c r="J7" i="33"/>
  <c r="K7" i="33"/>
  <c r="K6" i="33" l="1"/>
  <c r="E6" i="33"/>
</calcChain>
</file>

<file path=xl/sharedStrings.xml><?xml version="1.0" encoding="utf-8"?>
<sst xmlns="http://schemas.openxmlformats.org/spreadsheetml/2006/main" count="878" uniqueCount="88">
  <si>
    <t>★市道の路面別内訳</t>
  </si>
  <si>
    <t xml:space="preserve"> </t>
  </si>
  <si>
    <t>（単位：ｍ．％）（平成５年３月３１日現在）</t>
  </si>
  <si>
    <t xml:space="preserve">  規格改良済、未改良内訳</t>
  </si>
  <si>
    <t>舗    装    道</t>
  </si>
  <si>
    <t>種  別</t>
  </si>
  <si>
    <t>実延長</t>
  </si>
  <si>
    <t>改良済</t>
  </si>
  <si>
    <t>未改良延長</t>
  </si>
  <si>
    <t>改良率</t>
  </si>
  <si>
    <t>コンク</t>
  </si>
  <si>
    <t>ｱｽﾌｧﾙﾄ</t>
  </si>
  <si>
    <t>計</t>
  </si>
  <si>
    <t>舗装率</t>
  </si>
  <si>
    <t>砂利道</t>
  </si>
  <si>
    <t>延  長</t>
  </si>
  <si>
    <t>リート</t>
  </si>
  <si>
    <t>(高級)</t>
  </si>
  <si>
    <t>(簡易)</t>
  </si>
  <si>
    <t>合  計</t>
  </si>
  <si>
    <t>一  級</t>
  </si>
  <si>
    <t>二  級</t>
  </si>
  <si>
    <t>その他</t>
  </si>
  <si>
    <t>資料：建設課</t>
  </si>
  <si>
    <t>（単位：ｍ．％）（平成６年３月３１日現在）</t>
  </si>
  <si>
    <t>規格改良済、未改良内訳</t>
  </si>
  <si>
    <t>（単位：ｍ．％）（平成７年３月３１日現在）</t>
  </si>
  <si>
    <t>（単位：ｍ．％）（平成８年３月３１日現在）</t>
  </si>
  <si>
    <t>（単位：ｍ．％）（平成９年３月３１日現在）</t>
  </si>
  <si>
    <t>（単位：ｍ．％）（平成１０年３月３１日現在）</t>
  </si>
  <si>
    <t>（単位：ｍ．％）（平成１１年３月３１日現在）</t>
  </si>
  <si>
    <t>（単位：ｍ．％）（平成１２年３月３１日現在）</t>
  </si>
  <si>
    <t>（単位：ｍ．％）（平成１３年３月３１日現在）</t>
    <phoneticPr fontId="7"/>
  </si>
  <si>
    <t>（単位：ｍ．％）（平成１４年３月３１日現在）</t>
    <phoneticPr fontId="7"/>
  </si>
  <si>
    <t>（単位：ｍ．％）（平成１５年３月３１日現在）</t>
    <phoneticPr fontId="7"/>
  </si>
  <si>
    <t>（単位：ｍ．％）（平成１６年３月３１日現在）</t>
    <phoneticPr fontId="7"/>
  </si>
  <si>
    <t>（単位：ｍ．％）（平成１７年３月３１日現在）</t>
    <phoneticPr fontId="7"/>
  </si>
  <si>
    <t>（単位：ｍ．％）（平成１８年３月３１日現在）</t>
    <phoneticPr fontId="7"/>
  </si>
  <si>
    <t>（単位：ｍ．％）（平成19年3月31日現在）</t>
    <phoneticPr fontId="7"/>
  </si>
  <si>
    <t>舗装道</t>
    <phoneticPr fontId="7"/>
  </si>
  <si>
    <t>改良済
延長</t>
    <phoneticPr fontId="7"/>
  </si>
  <si>
    <t>未改良
延長</t>
    <phoneticPr fontId="7"/>
  </si>
  <si>
    <t>コンク
リート</t>
    <phoneticPr fontId="7"/>
  </si>
  <si>
    <t>ｱｽﾌｧﾙﾄ
(高級)</t>
    <phoneticPr fontId="7"/>
  </si>
  <si>
    <t>ｱｽﾌｧﾙﾄ
(簡易)</t>
    <phoneticPr fontId="7"/>
  </si>
  <si>
    <t>（単位：ｍ．％）（平成21年3月31日現在）</t>
    <phoneticPr fontId="7"/>
  </si>
  <si>
    <t>（単位：ｍ．％）（平成21年3月31日現在）</t>
    <phoneticPr fontId="7"/>
  </si>
  <si>
    <t>舗装道</t>
    <phoneticPr fontId="7"/>
  </si>
  <si>
    <t>改良済
延長</t>
    <phoneticPr fontId="7"/>
  </si>
  <si>
    <t>未改良
延長</t>
    <phoneticPr fontId="7"/>
  </si>
  <si>
    <t>コンク
リート</t>
    <phoneticPr fontId="7"/>
  </si>
  <si>
    <t>ｱｽﾌｧﾙﾄ
(高級)</t>
    <phoneticPr fontId="7"/>
  </si>
  <si>
    <t>ｱｽﾌｧﾙﾄ
(簡易)</t>
    <phoneticPr fontId="7"/>
  </si>
  <si>
    <t>（単位：ｍ．％）（平成22年3月31日現在）</t>
    <phoneticPr fontId="7"/>
  </si>
  <si>
    <t>舗装道</t>
    <phoneticPr fontId="7"/>
  </si>
  <si>
    <t>改良済
延長</t>
    <phoneticPr fontId="7"/>
  </si>
  <si>
    <t>未改良
延長</t>
    <phoneticPr fontId="7"/>
  </si>
  <si>
    <t>コンク
リート</t>
    <phoneticPr fontId="7"/>
  </si>
  <si>
    <t>ｱｽﾌｧﾙﾄ
(高級)</t>
    <phoneticPr fontId="7"/>
  </si>
  <si>
    <t>ｱｽﾌｧﾙﾄ
(簡易)</t>
    <phoneticPr fontId="7"/>
  </si>
  <si>
    <t>（単位：ｍ．％）（平成23年3月31日現在）</t>
    <phoneticPr fontId="7"/>
  </si>
  <si>
    <t>舗装道</t>
    <phoneticPr fontId="7"/>
  </si>
  <si>
    <t>改良済
延長</t>
    <phoneticPr fontId="7"/>
  </si>
  <si>
    <t>未改良
延長</t>
    <phoneticPr fontId="7"/>
  </si>
  <si>
    <t>コンク
リート</t>
    <phoneticPr fontId="7"/>
  </si>
  <si>
    <t>ｱｽﾌｧﾙﾄ
(高級)</t>
    <phoneticPr fontId="7"/>
  </si>
  <si>
    <t>ｱｽﾌｧﾙﾄ
(簡易)</t>
    <phoneticPr fontId="7"/>
  </si>
  <si>
    <t>（単位：ｍ．％）（平成24年3月31日現在）</t>
    <phoneticPr fontId="7"/>
  </si>
  <si>
    <t>舗装道</t>
    <phoneticPr fontId="7"/>
  </si>
  <si>
    <t>改良済
延長</t>
    <phoneticPr fontId="7"/>
  </si>
  <si>
    <t>未改良
延長</t>
    <phoneticPr fontId="7"/>
  </si>
  <si>
    <t>コンク
リート</t>
    <phoneticPr fontId="7"/>
  </si>
  <si>
    <t>ｱｽﾌｧﾙﾄ
(高級)</t>
    <phoneticPr fontId="7"/>
  </si>
  <si>
    <t>ｱｽﾌｧﾙﾄ
(簡易)</t>
    <phoneticPr fontId="7"/>
  </si>
  <si>
    <t>（単位：ｍ．％）（平成25年3月31日現在）</t>
    <phoneticPr fontId="7"/>
  </si>
  <si>
    <t>（単位：ｍ．％）（平成26年3月31日現在）</t>
    <phoneticPr fontId="7"/>
  </si>
  <si>
    <t>種別</t>
    <phoneticPr fontId="19"/>
  </si>
  <si>
    <t>状況</t>
    <rPh sb="0" eb="2">
      <t>ジョウキョウ</t>
    </rPh>
    <phoneticPr fontId="19"/>
  </si>
  <si>
    <t>（単位：ｍ．％）（平成28年3月31日現在）</t>
    <phoneticPr fontId="7"/>
  </si>
  <si>
    <t>（単位：ｍ．％）（平成27年3月31日現在）</t>
    <phoneticPr fontId="7"/>
  </si>
  <si>
    <t>【茅野市】</t>
    <rPh sb="1" eb="4">
      <t>チノシ</t>
    </rPh>
    <phoneticPr fontId="7"/>
  </si>
  <si>
    <t>（令和3年3月31日現在、単位：ｍ・％）</t>
    <rPh sb="1" eb="3">
      <t>レイワ</t>
    </rPh>
    <phoneticPr fontId="7"/>
  </si>
  <si>
    <t>（令和２年3月31日現在、単位：ｍ・％）</t>
    <rPh sb="1" eb="3">
      <t>レイワ</t>
    </rPh>
    <phoneticPr fontId="7"/>
  </si>
  <si>
    <t>（単位：ｍ．％）（平成29年3月31日現在）</t>
    <phoneticPr fontId="7"/>
  </si>
  <si>
    <t>（平成31年3月31日現在、単位：ｍ・％）</t>
    <phoneticPr fontId="7"/>
  </si>
  <si>
    <t>（平成30年3月31日現在、単位：ｍ・％）</t>
    <phoneticPr fontId="7"/>
  </si>
  <si>
    <t>（令和4年3月31日現在、単位：ｍ・％）</t>
    <rPh sb="1" eb="3">
      <t>レイワ</t>
    </rPh>
    <phoneticPr fontId="7"/>
  </si>
  <si>
    <t>（令和5年3月31日現在、単位：ｍ・％）</t>
    <rPh sb="1" eb="3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</si>
</sst>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;\-#,##0;&quot;-&quot;"/>
    <numFmt numFmtId="178" formatCode="#,##0.0"/>
    <numFmt numFmtId="179" formatCode="0.0_ "/>
    <numFmt numFmtId="180" formatCode="#,##0.0;[Red]\-#,##0.0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15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明朝"/>
      <family val="1"/>
      <charset val="128"/>
    </font>
    <font>
      <sz val="15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177" fontId="4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5" fillId="0" borderId="0"/>
    <xf numFmtId="38" fontId="1" fillId="0" borderId="0" applyFont="0" applyFill="0" applyBorder="0" applyAlignment="0" applyProtection="0"/>
  </cellStyleXfs>
  <cellXfs count="303">
    <xf numFmtId="0" fontId="0" fillId="0" borderId="0" xfId="0"/>
    <xf numFmtId="0" fontId="2" fillId="0" borderId="0" xfId="0" quotePrefix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Continuous"/>
    </xf>
    <xf numFmtId="0" fontId="2" fillId="0" borderId="3" xfId="0" applyFont="1" applyBorder="1" applyAlignment="1">
      <alignment horizontal="center"/>
    </xf>
    <xf numFmtId="0" fontId="2" fillId="0" borderId="4" xfId="0" quotePrefix="1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Continuous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Continuous"/>
    </xf>
    <xf numFmtId="0" fontId="2" fillId="0" borderId="7" xfId="0" quotePrefix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3" fontId="2" fillId="0" borderId="6" xfId="0" applyNumberFormat="1" applyFont="1" applyBorder="1" applyAlignment="1">
      <alignment horizontal="right"/>
    </xf>
    <xf numFmtId="176" fontId="2" fillId="0" borderId="6" xfId="0" applyNumberFormat="1" applyFont="1" applyBorder="1" applyAlignment="1">
      <alignment horizontal="right"/>
    </xf>
    <xf numFmtId="3" fontId="2" fillId="0" borderId="6" xfId="0" applyNumberFormat="1" applyFont="1" applyBorder="1"/>
    <xf numFmtId="3" fontId="2" fillId="0" borderId="0" xfId="0" applyNumberFormat="1" applyFont="1" applyAlignment="1">
      <alignment horizontal="right"/>
    </xf>
    <xf numFmtId="0" fontId="2" fillId="0" borderId="9" xfId="0" applyFont="1" applyBorder="1" applyAlignment="1">
      <alignment horizontal="centerContinuous"/>
    </xf>
    <xf numFmtId="3" fontId="2" fillId="0" borderId="9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right"/>
    </xf>
    <xf numFmtId="0" fontId="2" fillId="0" borderId="7" xfId="0" quotePrefix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0" borderId="0" xfId="0" quotePrefix="1" applyFont="1" applyAlignment="1">
      <alignment horizontal="left"/>
    </xf>
    <xf numFmtId="0" fontId="2" fillId="0" borderId="10" xfId="0" applyFont="1" applyBorder="1"/>
    <xf numFmtId="0" fontId="2" fillId="0" borderId="4" xfId="0" quotePrefix="1" applyFont="1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2" fillId="0" borderId="11" xfId="0" applyFont="1" applyBorder="1"/>
    <xf numFmtId="178" fontId="2" fillId="0" borderId="6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0" fillId="0" borderId="0" xfId="0" applyBorder="1"/>
    <xf numFmtId="3" fontId="2" fillId="0" borderId="12" xfId="0" applyNumberFormat="1" applyFont="1" applyBorder="1" applyAlignment="1">
      <alignment horizontal="right"/>
    </xf>
    <xf numFmtId="0" fontId="8" fillId="0" borderId="0" xfId="0" quotePrefix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10" xfId="0" applyFont="1" applyBorder="1"/>
    <xf numFmtId="0" fontId="9" fillId="0" borderId="0" xfId="0" quotePrefix="1" applyFont="1" applyAlignment="1">
      <alignment horizontal="right"/>
    </xf>
    <xf numFmtId="0" fontId="10" fillId="0" borderId="0" xfId="0" applyFont="1"/>
    <xf numFmtId="0" fontId="9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Continuous"/>
    </xf>
    <xf numFmtId="0" fontId="9" fillId="0" borderId="5" xfId="0" applyFont="1" applyBorder="1" applyAlignment="1">
      <alignment horizontal="centerContinuous"/>
    </xf>
    <xf numFmtId="0" fontId="9" fillId="0" borderId="4" xfId="0" quotePrefix="1" applyFont="1" applyBorder="1" applyAlignment="1">
      <alignment horizontal="centerContinuous"/>
    </xf>
    <xf numFmtId="0" fontId="10" fillId="0" borderId="8" xfId="0" applyFont="1" applyBorder="1" applyAlignment="1">
      <alignment horizontal="centerContinuous"/>
    </xf>
    <xf numFmtId="0" fontId="9" fillId="0" borderId="11" xfId="0" applyFont="1" applyBorder="1"/>
    <xf numFmtId="0" fontId="9" fillId="0" borderId="6" xfId="0" applyFont="1" applyBorder="1" applyAlignment="1">
      <alignment horizontal="centerContinuous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Continuous"/>
    </xf>
    <xf numFmtId="0" fontId="9" fillId="0" borderId="7" xfId="0" quotePrefix="1" applyFont="1" applyBorder="1" applyAlignment="1">
      <alignment horizontal="center"/>
    </xf>
    <xf numFmtId="0" fontId="9" fillId="0" borderId="7" xfId="0" quotePrefix="1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7" xfId="0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3" fontId="9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10" fillId="0" borderId="0" xfId="0" applyFont="1" applyBorder="1"/>
    <xf numFmtId="176" fontId="9" fillId="0" borderId="6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9" xfId="0" applyFont="1" applyBorder="1" applyAlignment="1">
      <alignment horizontal="centerContinuous"/>
    </xf>
    <xf numFmtId="3" fontId="9" fillId="0" borderId="9" xfId="0" applyNumberFormat="1" applyFont="1" applyBorder="1" applyAlignment="1">
      <alignment horizontal="right"/>
    </xf>
    <xf numFmtId="176" fontId="9" fillId="0" borderId="9" xfId="0" applyNumberFormat="1" applyFont="1" applyBorder="1" applyAlignment="1">
      <alignment horizontal="right"/>
    </xf>
    <xf numFmtId="3" fontId="9" fillId="0" borderId="12" xfId="0" applyNumberFormat="1" applyFont="1" applyBorder="1" applyAlignment="1">
      <alignment horizontal="right"/>
    </xf>
    <xf numFmtId="3" fontId="9" fillId="0" borderId="10" xfId="0" applyNumberFormat="1" applyFont="1" applyBorder="1" applyAlignment="1">
      <alignment horizontal="right"/>
    </xf>
    <xf numFmtId="0" fontId="11" fillId="0" borderId="6" xfId="0" applyFont="1" applyBorder="1" applyAlignment="1">
      <alignment horizontal="centerContinuous"/>
    </xf>
    <xf numFmtId="3" fontId="11" fillId="0" borderId="6" xfId="0" applyNumberFormat="1" applyFont="1" applyBorder="1" applyAlignment="1">
      <alignment horizontal="right"/>
    </xf>
    <xf numFmtId="178" fontId="11" fillId="0" borderId="6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79" fontId="10" fillId="0" borderId="0" xfId="0" applyNumberFormat="1" applyFont="1"/>
    <xf numFmtId="3" fontId="11" fillId="0" borderId="13" xfId="0" applyNumberFormat="1" applyFont="1" applyBorder="1" applyAlignment="1">
      <alignment horizontal="right"/>
    </xf>
    <xf numFmtId="3" fontId="11" fillId="0" borderId="14" xfId="0" applyNumberFormat="1" applyFont="1" applyBorder="1" applyAlignment="1">
      <alignment horizontal="right"/>
    </xf>
    <xf numFmtId="3" fontId="11" fillId="0" borderId="12" xfId="0" applyNumberFormat="1" applyFont="1" applyBorder="1" applyAlignment="1">
      <alignment horizontal="right"/>
    </xf>
    <xf numFmtId="0" fontId="9" fillId="0" borderId="0" xfId="0" quotePrefix="1" applyFont="1" applyAlignment="1">
      <alignment horizontal="lef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4" fillId="0" borderId="15" xfId="0" applyFont="1" applyBorder="1" applyAlignment="1">
      <alignment horizontal="centerContinuous" vertical="center"/>
    </xf>
    <xf numFmtId="0" fontId="12" fillId="0" borderId="0" xfId="0" applyFont="1" applyBorder="1" applyAlignment="1">
      <alignment vertical="center"/>
    </xf>
    <xf numFmtId="0" fontId="12" fillId="0" borderId="16" xfId="0" applyFont="1" applyBorder="1" applyAlignment="1">
      <alignment horizontal="centerContinuous" vertical="center"/>
    </xf>
    <xf numFmtId="0" fontId="12" fillId="0" borderId="17" xfId="0" applyFont="1" applyBorder="1" applyAlignment="1">
      <alignment horizontal="centerContinuous" vertical="center"/>
    </xf>
    <xf numFmtId="0" fontId="15" fillId="0" borderId="0" xfId="0" quotePrefix="1" applyFont="1" applyAlignment="1">
      <alignment horizontal="right"/>
    </xf>
    <xf numFmtId="0" fontId="16" fillId="0" borderId="15" xfId="0" applyFont="1" applyBorder="1" applyAlignment="1">
      <alignment horizontal="centerContinuous" vertical="center"/>
    </xf>
    <xf numFmtId="0" fontId="10" fillId="0" borderId="16" xfId="0" applyFont="1" applyBorder="1" applyAlignment="1">
      <alignment horizontal="centerContinuous" vertical="center"/>
    </xf>
    <xf numFmtId="0" fontId="10" fillId="0" borderId="17" xfId="0" applyFont="1" applyBorder="1" applyAlignment="1">
      <alignment horizontal="centerContinuous" vertical="center"/>
    </xf>
    <xf numFmtId="38" fontId="16" fillId="0" borderId="18" xfId="5" applyFont="1" applyBorder="1" applyAlignment="1">
      <alignment horizontal="right" vertical="center"/>
    </xf>
    <xf numFmtId="38" fontId="16" fillId="0" borderId="19" xfId="5" applyFont="1" applyBorder="1" applyAlignment="1">
      <alignment horizontal="right" vertical="center"/>
    </xf>
    <xf numFmtId="38" fontId="16" fillId="0" borderId="20" xfId="5" applyFont="1" applyBorder="1" applyAlignment="1">
      <alignment horizontal="right" vertical="center"/>
    </xf>
    <xf numFmtId="38" fontId="16" fillId="0" borderId="21" xfId="5" applyFont="1" applyBorder="1" applyAlignment="1">
      <alignment horizontal="right" vertical="center"/>
    </xf>
    <xf numFmtId="38" fontId="16" fillId="0" borderId="22" xfId="5" applyFont="1" applyBorder="1" applyAlignment="1">
      <alignment horizontal="right" vertical="center"/>
    </xf>
    <xf numFmtId="38" fontId="10" fillId="0" borderId="23" xfId="5" applyFont="1" applyBorder="1" applyAlignment="1">
      <alignment horizontal="right" vertical="center"/>
    </xf>
    <xf numFmtId="38" fontId="10" fillId="0" borderId="24" xfId="5" applyFont="1" applyBorder="1" applyAlignment="1">
      <alignment horizontal="right" vertical="center"/>
    </xf>
    <xf numFmtId="38" fontId="10" fillId="0" borderId="25" xfId="5" applyFont="1" applyBorder="1" applyAlignment="1">
      <alignment horizontal="right" vertical="center"/>
    </xf>
    <xf numFmtId="38" fontId="10" fillId="0" borderId="26" xfId="5" applyFont="1" applyBorder="1" applyAlignment="1">
      <alignment horizontal="right" vertical="center"/>
    </xf>
    <xf numFmtId="38" fontId="16" fillId="0" borderId="25" xfId="5" applyFont="1" applyBorder="1" applyAlignment="1">
      <alignment horizontal="right" vertical="center"/>
    </xf>
    <xf numFmtId="38" fontId="10" fillId="0" borderId="27" xfId="5" applyFont="1" applyBorder="1" applyAlignment="1">
      <alignment horizontal="right" vertical="center"/>
    </xf>
    <xf numFmtId="38" fontId="10" fillId="0" borderId="28" xfId="5" applyFont="1" applyBorder="1" applyAlignment="1">
      <alignment horizontal="right" vertical="center"/>
    </xf>
    <xf numFmtId="38" fontId="10" fillId="0" borderId="29" xfId="5" applyFont="1" applyBorder="1" applyAlignment="1">
      <alignment horizontal="right" vertical="center"/>
    </xf>
    <xf numFmtId="38" fontId="10" fillId="0" borderId="30" xfId="5" applyFont="1" applyBorder="1" applyAlignment="1">
      <alignment horizontal="right" vertical="center"/>
    </xf>
    <xf numFmtId="38" fontId="10" fillId="0" borderId="31" xfId="5" applyFont="1" applyBorder="1" applyAlignment="1">
      <alignment horizontal="right" vertical="center"/>
    </xf>
    <xf numFmtId="38" fontId="16" fillId="0" borderId="30" xfId="5" applyFont="1" applyBorder="1" applyAlignment="1">
      <alignment horizontal="right" vertical="center"/>
    </xf>
    <xf numFmtId="38" fontId="10" fillId="0" borderId="32" xfId="5" applyFont="1" applyBorder="1" applyAlignment="1">
      <alignment horizontal="right" vertical="center"/>
    </xf>
    <xf numFmtId="38" fontId="14" fillId="0" borderId="18" xfId="5" applyFont="1" applyBorder="1" applyAlignment="1">
      <alignment horizontal="right" vertical="center"/>
    </xf>
    <xf numFmtId="38" fontId="14" fillId="0" borderId="19" xfId="5" applyFont="1" applyBorder="1" applyAlignment="1">
      <alignment horizontal="right" vertical="center"/>
    </xf>
    <xf numFmtId="38" fontId="14" fillId="0" borderId="20" xfId="5" applyFont="1" applyBorder="1" applyAlignment="1">
      <alignment horizontal="right" vertical="center"/>
    </xf>
    <xf numFmtId="38" fontId="14" fillId="0" borderId="21" xfId="5" applyFont="1" applyBorder="1" applyAlignment="1">
      <alignment horizontal="right" vertical="center"/>
    </xf>
    <xf numFmtId="38" fontId="14" fillId="0" borderId="22" xfId="5" applyFont="1" applyBorder="1" applyAlignment="1">
      <alignment horizontal="right" vertical="center"/>
    </xf>
    <xf numFmtId="38" fontId="12" fillId="0" borderId="23" xfId="5" applyFont="1" applyBorder="1" applyAlignment="1">
      <alignment horizontal="right" vertical="center"/>
    </xf>
    <xf numFmtId="38" fontId="12" fillId="0" borderId="24" xfId="5" applyFont="1" applyBorder="1" applyAlignment="1">
      <alignment horizontal="right" vertical="center"/>
    </xf>
    <xf numFmtId="38" fontId="12" fillId="0" borderId="25" xfId="5" applyFont="1" applyBorder="1" applyAlignment="1">
      <alignment horizontal="right" vertical="center"/>
    </xf>
    <xf numFmtId="38" fontId="12" fillId="0" borderId="26" xfId="5" applyFont="1" applyBorder="1" applyAlignment="1">
      <alignment horizontal="right" vertical="center"/>
    </xf>
    <xf numFmtId="38" fontId="14" fillId="0" borderId="25" xfId="5" applyFont="1" applyBorder="1" applyAlignment="1">
      <alignment horizontal="right" vertical="center"/>
    </xf>
    <xf numFmtId="38" fontId="12" fillId="0" borderId="27" xfId="5" applyFont="1" applyBorder="1" applyAlignment="1">
      <alignment horizontal="right" vertical="center"/>
    </xf>
    <xf numFmtId="38" fontId="12" fillId="0" borderId="28" xfId="5" applyFont="1" applyBorder="1" applyAlignment="1">
      <alignment horizontal="right" vertical="center"/>
    </xf>
    <xf numFmtId="38" fontId="12" fillId="0" borderId="29" xfId="5" applyFont="1" applyBorder="1" applyAlignment="1">
      <alignment horizontal="right" vertical="center"/>
    </xf>
    <xf numFmtId="38" fontId="12" fillId="0" borderId="30" xfId="5" applyFont="1" applyBorder="1" applyAlignment="1">
      <alignment horizontal="right" vertical="center"/>
    </xf>
    <xf numFmtId="38" fontId="12" fillId="0" borderId="31" xfId="5" applyFont="1" applyBorder="1" applyAlignment="1">
      <alignment horizontal="right" vertical="center"/>
    </xf>
    <xf numFmtId="38" fontId="14" fillId="0" borderId="30" xfId="5" applyFont="1" applyBorder="1" applyAlignment="1">
      <alignment horizontal="right" vertical="center"/>
    </xf>
    <xf numFmtId="38" fontId="12" fillId="0" borderId="32" xfId="5" applyFont="1" applyBorder="1" applyAlignment="1">
      <alignment horizontal="right" vertical="center"/>
    </xf>
    <xf numFmtId="40" fontId="14" fillId="0" borderId="18" xfId="5" applyNumberFormat="1" applyFont="1" applyBorder="1" applyAlignment="1">
      <alignment horizontal="right" vertical="center"/>
    </xf>
    <xf numFmtId="40" fontId="12" fillId="0" borderId="23" xfId="5" applyNumberFormat="1" applyFont="1" applyBorder="1" applyAlignment="1">
      <alignment horizontal="right" vertical="center"/>
    </xf>
    <xf numFmtId="40" fontId="12" fillId="0" borderId="28" xfId="5" applyNumberFormat="1" applyFont="1" applyBorder="1" applyAlignment="1">
      <alignment horizontal="right" vertical="center"/>
    </xf>
    <xf numFmtId="40" fontId="16" fillId="0" borderId="18" xfId="5" applyNumberFormat="1" applyFont="1" applyBorder="1" applyAlignment="1">
      <alignment horizontal="right" vertical="center"/>
    </xf>
    <xf numFmtId="40" fontId="10" fillId="0" borderId="23" xfId="5" applyNumberFormat="1" applyFont="1" applyBorder="1" applyAlignment="1">
      <alignment horizontal="right" vertical="center"/>
    </xf>
    <xf numFmtId="40" fontId="10" fillId="0" borderId="28" xfId="5" applyNumberFormat="1" applyFont="1" applyBorder="1" applyAlignment="1">
      <alignment horizontal="right" vertical="center"/>
    </xf>
    <xf numFmtId="0" fontId="9" fillId="0" borderId="0" xfId="0" applyFont="1" applyBorder="1"/>
    <xf numFmtId="0" fontId="9" fillId="0" borderId="0" xfId="0" quotePrefix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15" fillId="0" borderId="0" xfId="0" quotePrefix="1" applyFont="1" applyBorder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5" fillId="0" borderId="0" xfId="0" applyFont="1"/>
    <xf numFmtId="0" fontId="15" fillId="0" borderId="0" xfId="0" quotePrefix="1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5" fillId="0" borderId="10" xfId="0" applyFont="1" applyBorder="1"/>
    <xf numFmtId="40" fontId="10" fillId="0" borderId="23" xfId="5" applyNumberFormat="1" applyFont="1" applyFill="1" applyBorder="1" applyAlignment="1">
      <alignment horizontal="right" vertical="center"/>
    </xf>
    <xf numFmtId="40" fontId="10" fillId="0" borderId="28" xfId="5" applyNumberFormat="1" applyFont="1" applyFill="1" applyBorder="1" applyAlignment="1">
      <alignment horizontal="right" vertical="center"/>
    </xf>
    <xf numFmtId="40" fontId="10" fillId="0" borderId="18" xfId="5" applyNumberFormat="1" applyFont="1" applyFill="1" applyBorder="1" applyAlignment="1">
      <alignment horizontal="right" vertical="center"/>
    </xf>
    <xf numFmtId="0" fontId="15" fillId="0" borderId="0" xfId="0" quotePrefix="1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/>
    <xf numFmtId="0" fontId="15" fillId="0" borderId="0" xfId="0" applyFont="1" applyFill="1" applyAlignment="1">
      <alignment horizontal="right"/>
    </xf>
    <xf numFmtId="0" fontId="15" fillId="0" borderId="10" xfId="0" applyFont="1" applyFill="1" applyBorder="1"/>
    <xf numFmtId="0" fontId="15" fillId="0" borderId="0" xfId="0" quotePrefix="1" applyFont="1" applyFill="1" applyAlignment="1">
      <alignment horizontal="right"/>
    </xf>
    <xf numFmtId="0" fontId="10" fillId="0" borderId="15" xfId="0" applyFont="1" applyFill="1" applyBorder="1" applyAlignment="1">
      <alignment horizontal="centerContinuous" vertical="center"/>
    </xf>
    <xf numFmtId="180" fontId="10" fillId="0" borderId="18" xfId="5" applyNumberFormat="1" applyFont="1" applyFill="1" applyBorder="1" applyAlignment="1">
      <alignment horizontal="right" vertical="center"/>
    </xf>
    <xf numFmtId="180" fontId="10" fillId="0" borderId="19" xfId="5" applyNumberFormat="1" applyFont="1" applyFill="1" applyBorder="1" applyAlignment="1">
      <alignment horizontal="right" vertical="center"/>
    </xf>
    <xf numFmtId="180" fontId="10" fillId="0" borderId="20" xfId="5" applyNumberFormat="1" applyFont="1" applyFill="1" applyBorder="1" applyAlignment="1">
      <alignment horizontal="right" vertical="center"/>
    </xf>
    <xf numFmtId="180" fontId="10" fillId="0" borderId="21" xfId="5" applyNumberFormat="1" applyFont="1" applyFill="1" applyBorder="1" applyAlignment="1">
      <alignment horizontal="right" vertical="center"/>
    </xf>
    <xf numFmtId="180" fontId="10" fillId="0" borderId="22" xfId="5" applyNumberFormat="1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centerContinuous" vertical="center"/>
    </xf>
    <xf numFmtId="180" fontId="10" fillId="0" borderId="23" xfId="5" applyNumberFormat="1" applyFont="1" applyFill="1" applyBorder="1" applyAlignment="1">
      <alignment horizontal="right" vertical="center"/>
    </xf>
    <xf numFmtId="180" fontId="10" fillId="0" borderId="24" xfId="5" applyNumberFormat="1" applyFont="1" applyFill="1" applyBorder="1" applyAlignment="1">
      <alignment horizontal="right" vertical="center"/>
    </xf>
    <xf numFmtId="180" fontId="10" fillId="0" borderId="25" xfId="5" applyNumberFormat="1" applyFont="1" applyFill="1" applyBorder="1" applyAlignment="1">
      <alignment horizontal="right" vertical="center"/>
    </xf>
    <xf numFmtId="180" fontId="10" fillId="0" borderId="26" xfId="5" applyNumberFormat="1" applyFont="1" applyFill="1" applyBorder="1" applyAlignment="1">
      <alignment horizontal="right" vertical="center"/>
    </xf>
    <xf numFmtId="180" fontId="10" fillId="0" borderId="27" xfId="5" applyNumberFormat="1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centerContinuous" vertical="center"/>
    </xf>
    <xf numFmtId="180" fontId="10" fillId="0" borderId="28" xfId="5" applyNumberFormat="1" applyFont="1" applyFill="1" applyBorder="1" applyAlignment="1">
      <alignment horizontal="right" vertical="center"/>
    </xf>
    <xf numFmtId="180" fontId="10" fillId="0" borderId="29" xfId="5" applyNumberFormat="1" applyFont="1" applyFill="1" applyBorder="1" applyAlignment="1">
      <alignment horizontal="right" vertical="center"/>
    </xf>
    <xf numFmtId="180" fontId="10" fillId="0" borderId="30" xfId="5" applyNumberFormat="1" applyFont="1" applyFill="1" applyBorder="1" applyAlignment="1">
      <alignment horizontal="right" vertical="center"/>
    </xf>
    <xf numFmtId="180" fontId="10" fillId="0" borderId="31" xfId="5" applyNumberFormat="1" applyFont="1" applyFill="1" applyBorder="1" applyAlignment="1">
      <alignment horizontal="right" vertical="center"/>
    </xf>
    <xf numFmtId="180" fontId="10" fillId="0" borderId="32" xfId="5" applyNumberFormat="1" applyFont="1" applyFill="1" applyBorder="1" applyAlignment="1">
      <alignment horizontal="right" vertical="center"/>
    </xf>
    <xf numFmtId="0" fontId="17" fillId="0" borderId="0" xfId="0" applyFont="1" applyFill="1"/>
    <xf numFmtId="0" fontId="17" fillId="0" borderId="0" xfId="0" applyFont="1" applyFill="1" applyAlignment="1">
      <alignment horizontal="right"/>
    </xf>
    <xf numFmtId="0" fontId="9" fillId="0" borderId="0" xfId="0" quotePrefix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15" fillId="0" borderId="0" xfId="0" quotePrefix="1" applyFont="1" applyFill="1" applyBorder="1" applyAlignment="1">
      <alignment horizontal="right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/>
    <xf numFmtId="0" fontId="1" fillId="0" borderId="54" xfId="0" applyFont="1" applyFill="1" applyBorder="1" applyAlignment="1">
      <alignment vertical="center"/>
    </xf>
    <xf numFmtId="0" fontId="10" fillId="0" borderId="53" xfId="0" applyFont="1" applyFill="1" applyBorder="1" applyAlignment="1">
      <alignment horizontal="right"/>
    </xf>
    <xf numFmtId="0" fontId="0" fillId="0" borderId="55" xfId="0" applyFont="1" applyFill="1" applyBorder="1" applyAlignment="1">
      <alignment vertical="top"/>
    </xf>
    <xf numFmtId="180" fontId="10" fillId="0" borderId="23" xfId="5" applyNumberFormat="1" applyFont="1" applyBorder="1" applyAlignment="1">
      <alignment horizontal="right" vertical="center"/>
    </xf>
    <xf numFmtId="180" fontId="10" fillId="0" borderId="27" xfId="5" applyNumberFormat="1" applyFont="1" applyBorder="1" applyAlignment="1">
      <alignment horizontal="right" vertical="center"/>
    </xf>
    <xf numFmtId="180" fontId="10" fillId="0" borderId="28" xfId="5" applyNumberFormat="1" applyFont="1" applyBorder="1" applyAlignment="1">
      <alignment horizontal="right" vertical="center"/>
    </xf>
    <xf numFmtId="180" fontId="10" fillId="0" borderId="32" xfId="5" applyNumberFormat="1" applyFont="1" applyBorder="1" applyAlignment="1">
      <alignment horizontal="right" vertical="center"/>
    </xf>
    <xf numFmtId="180" fontId="10" fillId="0" borderId="18" xfId="5" applyNumberFormat="1" applyFont="1" applyBorder="1" applyAlignment="1">
      <alignment horizontal="right" vertical="center"/>
    </xf>
    <xf numFmtId="180" fontId="10" fillId="0" borderId="19" xfId="5" applyNumberFormat="1" applyFont="1" applyBorder="1" applyAlignment="1">
      <alignment horizontal="right" vertical="center"/>
    </xf>
    <xf numFmtId="180" fontId="10" fillId="0" borderId="20" xfId="5" applyNumberFormat="1" applyFont="1" applyBorder="1" applyAlignment="1">
      <alignment horizontal="right" vertical="center"/>
    </xf>
    <xf numFmtId="180" fontId="10" fillId="0" borderId="21" xfId="5" applyNumberFormat="1" applyFont="1" applyBorder="1" applyAlignment="1">
      <alignment horizontal="right" vertical="center"/>
    </xf>
    <xf numFmtId="180" fontId="10" fillId="0" borderId="22" xfId="5" applyNumberFormat="1" applyFont="1" applyBorder="1" applyAlignment="1">
      <alignment horizontal="right" vertical="center"/>
    </xf>
    <xf numFmtId="180" fontId="10" fillId="0" borderId="25" xfId="5" applyNumberFormat="1" applyFont="1" applyBorder="1" applyAlignment="1">
      <alignment horizontal="right" vertical="center"/>
    </xf>
    <xf numFmtId="180" fontId="10" fillId="0" borderId="30" xfId="5" applyNumberFormat="1" applyFont="1" applyBorder="1" applyAlignment="1">
      <alignment horizontal="right" vertical="center"/>
    </xf>
    <xf numFmtId="180" fontId="10" fillId="0" borderId="25" xfId="5" applyNumberFormat="1" applyFont="1" applyFill="1" applyBorder="1" applyAlignment="1">
      <alignment horizontal="right" vertical="center" shrinkToFit="1"/>
    </xf>
    <xf numFmtId="180" fontId="10" fillId="0" borderId="30" xfId="5" applyNumberFormat="1" applyFont="1" applyFill="1" applyBorder="1" applyAlignment="1">
      <alignment horizontal="right" vertical="center" shrinkToFit="1"/>
    </xf>
    <xf numFmtId="40" fontId="10" fillId="0" borderId="18" xfId="5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right" vertical="center"/>
    </xf>
    <xf numFmtId="180" fontId="10" fillId="0" borderId="18" xfId="5" applyNumberFormat="1" applyFont="1" applyFill="1" applyBorder="1" applyAlignment="1">
      <alignment horizontal="right" vertical="center" shrinkToFit="1"/>
    </xf>
    <xf numFmtId="180" fontId="10" fillId="0" borderId="19" xfId="5" applyNumberFormat="1" applyFont="1" applyFill="1" applyBorder="1" applyAlignment="1">
      <alignment horizontal="right" vertical="center" shrinkToFit="1"/>
    </xf>
    <xf numFmtId="180" fontId="10" fillId="0" borderId="20" xfId="5" applyNumberFormat="1" applyFont="1" applyFill="1" applyBorder="1" applyAlignment="1">
      <alignment horizontal="right" vertical="center" shrinkToFit="1"/>
    </xf>
    <xf numFmtId="180" fontId="10" fillId="0" borderId="21" xfId="5" applyNumberFormat="1" applyFont="1" applyFill="1" applyBorder="1" applyAlignment="1">
      <alignment horizontal="right" vertical="center" shrinkToFit="1"/>
    </xf>
    <xf numFmtId="180" fontId="10" fillId="0" borderId="22" xfId="5" applyNumberFormat="1" applyFont="1" applyFill="1" applyBorder="1" applyAlignment="1">
      <alignment horizontal="right" vertical="center" shrinkToFit="1"/>
    </xf>
    <xf numFmtId="0" fontId="20" fillId="0" borderId="0" xfId="0" applyFont="1"/>
    <xf numFmtId="40" fontId="10" fillId="0" borderId="56" xfId="5" applyNumberFormat="1" applyFont="1" applyFill="1" applyBorder="1" applyAlignment="1">
      <alignment horizontal="right" vertical="center"/>
    </xf>
    <xf numFmtId="0" fontId="10" fillId="0" borderId="3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10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distributed" vertical="center" justifyLastLine="1"/>
    </xf>
    <xf numFmtId="0" fontId="1" fillId="0" borderId="11" xfId="0" applyFont="1" applyFill="1" applyBorder="1" applyAlignment="1">
      <alignment horizontal="distributed" vertical="center" justifyLastLine="1"/>
    </xf>
    <xf numFmtId="0" fontId="1" fillId="0" borderId="3" xfId="0" applyFont="1" applyFill="1" applyBorder="1" applyAlignment="1">
      <alignment horizontal="distributed" vertical="center" justifyLastLine="1"/>
    </xf>
    <xf numFmtId="0" fontId="10" fillId="0" borderId="40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vertical="center" wrapText="1"/>
    </xf>
    <xf numFmtId="0" fontId="1" fillId="0" borderId="36" xfId="0" applyFont="1" applyFill="1" applyBorder="1" applyAlignment="1">
      <alignment vertical="center" wrapText="1"/>
    </xf>
    <xf numFmtId="0" fontId="10" fillId="0" borderId="3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10" fillId="0" borderId="33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0" fillId="0" borderId="35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1" fillId="0" borderId="3" xfId="0" applyFont="1" applyBorder="1" applyAlignment="1">
      <alignment horizontal="distributed" vertical="center" justifyLastLine="1"/>
    </xf>
    <xf numFmtId="0" fontId="10" fillId="0" borderId="40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1" fillId="0" borderId="44" xfId="0" applyFont="1" applyBorder="1" applyAlignment="1">
      <alignment vertical="center" wrapText="1"/>
    </xf>
    <xf numFmtId="0" fontId="10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1" fillId="0" borderId="48" xfId="0" applyFont="1" applyBorder="1" applyAlignment="1">
      <alignment vertical="center" wrapText="1"/>
    </xf>
    <xf numFmtId="0" fontId="18" fillId="0" borderId="16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0" fillId="0" borderId="37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11" xfId="0" applyFont="1" applyBorder="1" applyAlignment="1">
      <alignment horizontal="distributed" vertical="center" justifyLastLine="1"/>
    </xf>
    <xf numFmtId="0" fontId="18" fillId="0" borderId="3" xfId="0" applyFont="1" applyBorder="1" applyAlignment="1">
      <alignment horizontal="distributed" vertical="center" justifyLastLine="1"/>
    </xf>
    <xf numFmtId="0" fontId="18" fillId="0" borderId="27" xfId="0" applyFont="1" applyBorder="1" applyAlignment="1">
      <alignment vertical="center"/>
    </xf>
    <xf numFmtId="0" fontId="18" fillId="0" borderId="41" xfId="0" applyFont="1" applyBorder="1" applyAlignment="1">
      <alignment vertical="center"/>
    </xf>
    <xf numFmtId="0" fontId="10" fillId="0" borderId="24" xfId="0" applyFont="1" applyBorder="1" applyAlignment="1">
      <alignment horizontal="center" vertical="center" wrapText="1"/>
    </xf>
    <xf numFmtId="0" fontId="18" fillId="0" borderId="50" xfId="0" applyFont="1" applyBorder="1" applyAlignment="1">
      <alignment vertical="center" wrapText="1"/>
    </xf>
    <xf numFmtId="0" fontId="10" fillId="0" borderId="25" xfId="0" applyFont="1" applyBorder="1" applyAlignment="1">
      <alignment horizontal="center" vertical="center" wrapText="1"/>
    </xf>
    <xf numFmtId="0" fontId="18" fillId="0" borderId="51" xfId="0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18" fillId="0" borderId="52" xfId="0" applyFont="1" applyBorder="1" applyAlignment="1">
      <alignment vertical="center" wrapText="1"/>
    </xf>
    <xf numFmtId="0" fontId="12" fillId="0" borderId="33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2" fillId="0" borderId="35" xfId="0" applyFont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2" fillId="0" borderId="40" xfId="0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12" fillId="0" borderId="24" xfId="0" applyFont="1" applyBorder="1" applyAlignment="1">
      <alignment horizontal="center" vertical="center" wrapText="1"/>
    </xf>
    <xf numFmtId="0" fontId="13" fillId="0" borderId="50" xfId="0" applyFont="1" applyBorder="1" applyAlignment="1">
      <alignment vertical="center" wrapText="1"/>
    </xf>
    <xf numFmtId="0" fontId="12" fillId="0" borderId="25" xfId="0" applyFont="1" applyBorder="1" applyAlignment="1">
      <alignment horizontal="center" vertical="center" wrapText="1"/>
    </xf>
    <xf numFmtId="0" fontId="13" fillId="0" borderId="51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 wrapText="1"/>
    </xf>
    <xf numFmtId="0" fontId="13" fillId="0" borderId="36" xfId="0" applyFont="1" applyBorder="1" applyAlignment="1">
      <alignment vertical="center" wrapText="1"/>
    </xf>
    <xf numFmtId="0" fontId="12" fillId="0" borderId="26" xfId="0" applyFont="1" applyBorder="1" applyAlignment="1">
      <alignment horizontal="center" vertical="center" wrapText="1"/>
    </xf>
    <xf numFmtId="0" fontId="13" fillId="0" borderId="52" xfId="0" applyFont="1" applyBorder="1" applyAlignment="1">
      <alignment vertical="center" wrapText="1"/>
    </xf>
    <xf numFmtId="0" fontId="12" fillId="0" borderId="37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distributed" vertical="center" justifyLastLine="1"/>
    </xf>
    <xf numFmtId="0" fontId="13" fillId="0" borderId="11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76200" y="228600"/>
          <a:ext cx="523875" cy="514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0" y="371475"/>
          <a:ext cx="571500" cy="514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76200" y="228600"/>
          <a:ext cx="523875" cy="514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76200" y="228600"/>
          <a:ext cx="523875" cy="514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76200" y="228600"/>
          <a:ext cx="523875" cy="514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76200" y="228600"/>
          <a:ext cx="523875" cy="514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76200" y="371475"/>
          <a:ext cx="523875" cy="514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76200" y="228600"/>
          <a:ext cx="523875" cy="514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76200" y="371475"/>
          <a:ext cx="523875" cy="514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76200" y="371475"/>
          <a:ext cx="523875" cy="514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"/>
  <sheetViews>
    <sheetView showGridLines="0" tabSelected="1" workbookViewId="0">
      <selection activeCell="B1" sqref="B1"/>
    </sheetView>
  </sheetViews>
  <sheetFormatPr defaultRowHeight="13.5"/>
  <cols>
    <col min="1" max="1" width="1" style="46" customWidth="1"/>
    <col min="2" max="2" width="6.875" style="46" customWidth="1"/>
    <col min="3" max="4" width="11.5" style="46" customWidth="1"/>
    <col min="5" max="5" width="9.75" style="46" customWidth="1"/>
    <col min="6" max="6" width="6.125" style="46" customWidth="1"/>
    <col min="7" max="8" width="7.75" style="46" customWidth="1"/>
    <col min="9" max="10" width="9.75" style="46" customWidth="1"/>
    <col min="11" max="11" width="6.125" style="46" customWidth="1"/>
    <col min="12" max="12" width="9.75" style="46" customWidth="1"/>
    <col min="13" max="16384" width="9" style="46"/>
  </cols>
  <sheetData>
    <row r="1" spans="2:13" s="134" customFormat="1" ht="18" thickBot="1">
      <c r="B1" s="135" t="s">
        <v>0</v>
      </c>
      <c r="C1" s="136"/>
      <c r="D1" s="136"/>
      <c r="F1" s="137"/>
      <c r="L1" s="156" t="s">
        <v>87</v>
      </c>
    </row>
    <row r="2" spans="2:13" s="141" customFormat="1">
      <c r="B2" s="186" t="s">
        <v>77</v>
      </c>
      <c r="C2" s="211" t="s">
        <v>6</v>
      </c>
      <c r="D2" s="214" t="s">
        <v>25</v>
      </c>
      <c r="E2" s="215"/>
      <c r="F2" s="216"/>
      <c r="G2" s="217" t="s">
        <v>39</v>
      </c>
      <c r="H2" s="218"/>
      <c r="I2" s="218"/>
      <c r="J2" s="218"/>
      <c r="K2" s="219"/>
      <c r="L2" s="220" t="s">
        <v>14</v>
      </c>
    </row>
    <row r="3" spans="2:13" s="141" customFormat="1">
      <c r="B3" s="185"/>
      <c r="C3" s="212"/>
      <c r="D3" s="223" t="s">
        <v>40</v>
      </c>
      <c r="E3" s="225" t="s">
        <v>41</v>
      </c>
      <c r="F3" s="227" t="s">
        <v>9</v>
      </c>
      <c r="G3" s="223" t="s">
        <v>42</v>
      </c>
      <c r="H3" s="229" t="s">
        <v>43</v>
      </c>
      <c r="I3" s="231" t="s">
        <v>44</v>
      </c>
      <c r="J3" s="225" t="s">
        <v>12</v>
      </c>
      <c r="K3" s="227" t="s">
        <v>13</v>
      </c>
      <c r="L3" s="221"/>
    </row>
    <row r="4" spans="2:13" s="141" customFormat="1">
      <c r="B4" s="187" t="s">
        <v>76</v>
      </c>
      <c r="C4" s="213"/>
      <c r="D4" s="224"/>
      <c r="E4" s="226"/>
      <c r="F4" s="228"/>
      <c r="G4" s="224"/>
      <c r="H4" s="230"/>
      <c r="I4" s="232"/>
      <c r="J4" s="226"/>
      <c r="K4" s="233"/>
      <c r="L4" s="222"/>
    </row>
    <row r="5" spans="2:13" s="141" customFormat="1" ht="29.25" customHeight="1">
      <c r="B5" s="157" t="s">
        <v>19</v>
      </c>
      <c r="C5" s="204">
        <v>1799186.8</v>
      </c>
      <c r="D5" s="205">
        <v>1010621.9</v>
      </c>
      <c r="E5" s="206">
        <v>788564.89999999991</v>
      </c>
      <c r="F5" s="210">
        <v>56.171037937806126</v>
      </c>
      <c r="G5" s="205">
        <v>10143.5</v>
      </c>
      <c r="H5" s="207">
        <v>4526.2</v>
      </c>
      <c r="I5" s="206">
        <v>906426</v>
      </c>
      <c r="J5" s="206">
        <v>921095.7</v>
      </c>
      <c r="K5" s="201">
        <v>51.195112147332331</v>
      </c>
      <c r="L5" s="208">
        <v>878091.1</v>
      </c>
      <c r="M5" s="142"/>
    </row>
    <row r="6" spans="2:13" s="141" customFormat="1" ht="29.25" customHeight="1">
      <c r="B6" s="163" t="s">
        <v>20</v>
      </c>
      <c r="C6" s="164">
        <v>89421.4</v>
      </c>
      <c r="D6" s="165">
        <v>85436.5</v>
      </c>
      <c r="E6" s="166">
        <v>3984.9</v>
      </c>
      <c r="F6" s="148">
        <v>95.543684174034411</v>
      </c>
      <c r="G6" s="165">
        <v>209.8</v>
      </c>
      <c r="H6" s="167">
        <v>13.8</v>
      </c>
      <c r="I6" s="166">
        <v>78052.7</v>
      </c>
      <c r="J6" s="199">
        <v>78276.3</v>
      </c>
      <c r="K6" s="148">
        <v>87.536428640124186</v>
      </c>
      <c r="L6" s="168">
        <v>11145.099999999991</v>
      </c>
    </row>
    <row r="7" spans="2:13" s="141" customFormat="1" ht="29.25" customHeight="1">
      <c r="B7" s="163" t="s">
        <v>21</v>
      </c>
      <c r="C7" s="164">
        <v>45064.200000000004</v>
      </c>
      <c r="D7" s="165">
        <v>43335.4</v>
      </c>
      <c r="E7" s="166">
        <v>1728.8</v>
      </c>
      <c r="F7" s="148">
        <v>96.163695350189286</v>
      </c>
      <c r="G7" s="165">
        <v>373</v>
      </c>
      <c r="H7" s="167">
        <v>760.9</v>
      </c>
      <c r="I7" s="166">
        <v>43584.9</v>
      </c>
      <c r="J7" s="199">
        <v>44718.8</v>
      </c>
      <c r="K7" s="148">
        <v>99.233537930330513</v>
      </c>
      <c r="L7" s="168">
        <v>345.40000000000146</v>
      </c>
    </row>
    <row r="8" spans="2:13" s="141" customFormat="1" ht="29.25" customHeight="1" thickBot="1">
      <c r="B8" s="169" t="s">
        <v>22</v>
      </c>
      <c r="C8" s="170">
        <v>1664701.2</v>
      </c>
      <c r="D8" s="171">
        <v>881850</v>
      </c>
      <c r="E8" s="172">
        <v>782851.2</v>
      </c>
      <c r="F8" s="149">
        <v>52.973470554355337</v>
      </c>
      <c r="G8" s="171">
        <v>9560.7000000000007</v>
      </c>
      <c r="H8" s="173">
        <v>3751.5</v>
      </c>
      <c r="I8" s="172">
        <v>784788.4</v>
      </c>
      <c r="J8" s="200">
        <v>798100.6</v>
      </c>
      <c r="K8" s="149">
        <v>47.942573718334557</v>
      </c>
      <c r="L8" s="174">
        <v>866600.6</v>
      </c>
    </row>
    <row r="9" spans="2:13" s="139" customFormat="1" ht="12">
      <c r="B9" s="175"/>
      <c r="C9" s="175"/>
      <c r="D9" s="176" t="s">
        <v>1</v>
      </c>
      <c r="E9" s="175"/>
      <c r="F9" s="176" t="s">
        <v>1</v>
      </c>
      <c r="G9" s="175"/>
      <c r="H9" s="175"/>
      <c r="I9" s="175"/>
      <c r="J9" s="175"/>
      <c r="K9" s="175"/>
      <c r="L9" s="176" t="s">
        <v>23</v>
      </c>
    </row>
    <row r="10" spans="2:13">
      <c r="L10" s="84" t="s">
        <v>80</v>
      </c>
    </row>
  </sheetData>
  <mergeCells count="12">
    <mergeCell ref="C2:C4"/>
    <mergeCell ref="D2:F2"/>
    <mergeCell ref="G2:K2"/>
    <mergeCell ref="L2:L4"/>
    <mergeCell ref="D3:D4"/>
    <mergeCell ref="E3:E4"/>
    <mergeCell ref="F3:F4"/>
    <mergeCell ref="G3:G4"/>
    <mergeCell ref="H3:H4"/>
    <mergeCell ref="I3:I4"/>
    <mergeCell ref="J3:J4"/>
    <mergeCell ref="K3:K4"/>
  </mergeCells>
  <phoneticPr fontId="19"/>
  <printOptions gridLinesSet="0"/>
  <pageMargins left="0.59055118110236227" right="0.39370078740157483" top="0.78740157480314965" bottom="0.98425196850393704" header="0.51181102362204722" footer="0.51181102362204722"/>
  <pageSetup paperSize="9" scale="86" orientation="portrait" verticalDpi="0" r:id="rId1"/>
  <headerFooter alignWithMargins="0">
    <oddHeader>&amp;R&amp;"ＭＳ Ｐゴシック,標準"&amp;12&amp;A</oddHeader>
    <oddFooter>&amp;R&amp;F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"/>
  <sheetViews>
    <sheetView showGridLines="0" workbookViewId="0">
      <selection activeCell="B3" sqref="B3"/>
    </sheetView>
  </sheetViews>
  <sheetFormatPr defaultRowHeight="13.5"/>
  <cols>
    <col min="1" max="1" width="1" style="46" customWidth="1"/>
    <col min="2" max="2" width="6.875" style="46" customWidth="1"/>
    <col min="3" max="4" width="11.5" style="46" customWidth="1"/>
    <col min="5" max="5" width="9.75" style="46" customWidth="1"/>
    <col min="6" max="6" width="6.125" style="46" customWidth="1"/>
    <col min="7" max="8" width="7.75" style="46" customWidth="1"/>
    <col min="9" max="10" width="9.75" style="46" customWidth="1"/>
    <col min="11" max="11" width="6.125" style="46" customWidth="1"/>
    <col min="12" max="12" width="9.75" style="46" customWidth="1"/>
    <col min="13" max="16384" width="9" style="46"/>
  </cols>
  <sheetData>
    <row r="1" spans="2:13" s="134" customFormat="1" ht="17.25">
      <c r="B1" s="135" t="s">
        <v>0</v>
      </c>
      <c r="C1" s="136"/>
      <c r="D1" s="136"/>
      <c r="F1" s="137"/>
      <c r="L1" s="138"/>
    </row>
    <row r="2" spans="2:13" s="143" customFormat="1" ht="12" thickBot="1">
      <c r="B2" s="151"/>
      <c r="C2" s="152"/>
      <c r="D2" s="152" t="s">
        <v>1</v>
      </c>
      <c r="E2" s="153"/>
      <c r="F2" s="154" t="s">
        <v>1</v>
      </c>
      <c r="G2" s="153"/>
      <c r="H2" s="155"/>
      <c r="I2" s="155"/>
      <c r="J2" s="153"/>
      <c r="K2" s="153"/>
      <c r="L2" s="156" t="s">
        <v>79</v>
      </c>
    </row>
    <row r="3" spans="2:13" s="141" customFormat="1">
      <c r="B3" s="186" t="s">
        <v>77</v>
      </c>
      <c r="C3" s="211" t="s">
        <v>6</v>
      </c>
      <c r="D3" s="214" t="s">
        <v>25</v>
      </c>
      <c r="E3" s="215"/>
      <c r="F3" s="216"/>
      <c r="G3" s="217" t="s">
        <v>61</v>
      </c>
      <c r="H3" s="218"/>
      <c r="I3" s="218"/>
      <c r="J3" s="218"/>
      <c r="K3" s="219"/>
      <c r="L3" s="220" t="s">
        <v>14</v>
      </c>
    </row>
    <row r="4" spans="2:13" s="141" customFormat="1">
      <c r="B4" s="185"/>
      <c r="C4" s="212"/>
      <c r="D4" s="223" t="s">
        <v>62</v>
      </c>
      <c r="E4" s="225" t="s">
        <v>63</v>
      </c>
      <c r="F4" s="227" t="s">
        <v>9</v>
      </c>
      <c r="G4" s="223" t="s">
        <v>64</v>
      </c>
      <c r="H4" s="229" t="s">
        <v>65</v>
      </c>
      <c r="I4" s="231" t="s">
        <v>66</v>
      </c>
      <c r="J4" s="225" t="s">
        <v>12</v>
      </c>
      <c r="K4" s="227" t="s">
        <v>13</v>
      </c>
      <c r="L4" s="221"/>
    </row>
    <row r="5" spans="2:13" s="141" customFormat="1">
      <c r="B5" s="187" t="s">
        <v>76</v>
      </c>
      <c r="C5" s="213"/>
      <c r="D5" s="224"/>
      <c r="E5" s="226"/>
      <c r="F5" s="233"/>
      <c r="G5" s="224"/>
      <c r="H5" s="230"/>
      <c r="I5" s="232"/>
      <c r="J5" s="226"/>
      <c r="K5" s="233"/>
      <c r="L5" s="222"/>
    </row>
    <row r="6" spans="2:13" s="141" customFormat="1" ht="29.25" customHeight="1">
      <c r="B6" s="157" t="s">
        <v>19</v>
      </c>
      <c r="C6" s="192">
        <f>SUM(C7:C9)</f>
        <v>1796070.1</v>
      </c>
      <c r="D6" s="193">
        <f>SUM(D7:D9)</f>
        <v>1000154.7</v>
      </c>
      <c r="E6" s="194">
        <f>SUM(E7:E9)</f>
        <v>795915.4</v>
      </c>
      <c r="F6" s="150">
        <f>IF(C6=0," ",D6/C6*100)</f>
        <v>55.685727411196254</v>
      </c>
      <c r="G6" s="193">
        <f>SUM(G7:G9)</f>
        <v>9599.9</v>
      </c>
      <c r="H6" s="195">
        <f>SUM(H7:H9)</f>
        <v>4452.8</v>
      </c>
      <c r="I6" s="194">
        <f>SUM(I7:I9)</f>
        <v>897609.7</v>
      </c>
      <c r="J6" s="194">
        <f>SUM(J7:J9)</f>
        <v>911662.4</v>
      </c>
      <c r="K6" s="150">
        <f>IF(C6=0,"",J6/C6*100)</f>
        <v>50.758731521670562</v>
      </c>
      <c r="L6" s="196">
        <f>SUM(L7:L9)</f>
        <v>884407.7</v>
      </c>
      <c r="M6" s="142"/>
    </row>
    <row r="7" spans="2:13" s="141" customFormat="1" ht="29.25" customHeight="1">
      <c r="B7" s="163" t="s">
        <v>20</v>
      </c>
      <c r="C7" s="188">
        <f>SUM(D7:E7)</f>
        <v>89523.900000000009</v>
      </c>
      <c r="D7" s="165">
        <v>85243.3</v>
      </c>
      <c r="E7" s="166">
        <v>4280.6000000000004</v>
      </c>
      <c r="F7" s="148">
        <f>IF(C7=0," ",D7/C7*100)</f>
        <v>95.218483555787898</v>
      </c>
      <c r="G7" s="165">
        <v>209.8</v>
      </c>
      <c r="H7" s="167">
        <v>23.7</v>
      </c>
      <c r="I7" s="166">
        <v>78145.3</v>
      </c>
      <c r="J7" s="197">
        <f>SUM(G7:I7)</f>
        <v>78378.8</v>
      </c>
      <c r="K7" s="148">
        <f>IF(C7=0,"",J7/C7*100)</f>
        <v>87.550698751953377</v>
      </c>
      <c r="L7" s="189">
        <f>C7-J7</f>
        <v>11145.100000000006</v>
      </c>
    </row>
    <row r="8" spans="2:13" s="141" customFormat="1" ht="29.25" customHeight="1">
      <c r="B8" s="163" t="s">
        <v>21</v>
      </c>
      <c r="C8" s="188">
        <f>SUM(D8:E8)</f>
        <v>45001.5</v>
      </c>
      <c r="D8" s="165">
        <v>43272.7</v>
      </c>
      <c r="E8" s="166">
        <v>1728.8</v>
      </c>
      <c r="F8" s="148">
        <f>IF(C8=0," ",D8/C8*100)</f>
        <v>96.158350277212975</v>
      </c>
      <c r="G8" s="165">
        <v>373</v>
      </c>
      <c r="H8" s="167">
        <v>760.9</v>
      </c>
      <c r="I8" s="166">
        <v>43522.2</v>
      </c>
      <c r="J8" s="197">
        <f>SUM(G8:I8)</f>
        <v>44656.1</v>
      </c>
      <c r="K8" s="148">
        <f t="shared" ref="K8:K9" si="0">IF(C8=0,"",J8/C8*100)</f>
        <v>99.232470028776817</v>
      </c>
      <c r="L8" s="189">
        <f>C8-J8</f>
        <v>345.40000000000146</v>
      </c>
    </row>
    <row r="9" spans="2:13" s="141" customFormat="1" ht="29.25" customHeight="1" thickBot="1">
      <c r="B9" s="169" t="s">
        <v>22</v>
      </c>
      <c r="C9" s="190">
        <f>SUM(D9:E9)</f>
        <v>1661544.7</v>
      </c>
      <c r="D9" s="171">
        <v>871638.7</v>
      </c>
      <c r="E9" s="172">
        <v>789906</v>
      </c>
      <c r="F9" s="149">
        <f>IF(C9=0," ",D9/C9*100)</f>
        <v>52.459539607932307</v>
      </c>
      <c r="G9" s="171">
        <v>9017.1</v>
      </c>
      <c r="H9" s="173">
        <v>3668.2</v>
      </c>
      <c r="I9" s="172">
        <v>775942.2</v>
      </c>
      <c r="J9" s="198">
        <f>SUM(G9:I9)</f>
        <v>788627.5</v>
      </c>
      <c r="K9" s="149">
        <f t="shared" si="0"/>
        <v>47.463513921713933</v>
      </c>
      <c r="L9" s="191">
        <f>C9-J9</f>
        <v>872917.2</v>
      </c>
    </row>
    <row r="10" spans="2:13" s="139" customFormat="1" ht="12">
      <c r="B10" s="175"/>
      <c r="C10" s="175"/>
      <c r="D10" s="176" t="s">
        <v>1</v>
      </c>
      <c r="E10" s="175"/>
      <c r="F10" s="176" t="s">
        <v>1</v>
      </c>
      <c r="G10" s="175"/>
      <c r="H10" s="175"/>
      <c r="I10" s="175"/>
      <c r="J10" s="175"/>
      <c r="K10" s="175"/>
      <c r="L10" s="176" t="s">
        <v>23</v>
      </c>
    </row>
    <row r="11" spans="2:13">
      <c r="L11" s="84" t="s">
        <v>80</v>
      </c>
    </row>
  </sheetData>
  <mergeCells count="12">
    <mergeCell ref="C3:C5"/>
    <mergeCell ref="D3:F3"/>
    <mergeCell ref="G3:K3"/>
    <mergeCell ref="L3:L5"/>
    <mergeCell ref="D4:D5"/>
    <mergeCell ref="E4:E5"/>
    <mergeCell ref="F4:F5"/>
    <mergeCell ref="G4:G5"/>
    <mergeCell ref="H4:H5"/>
    <mergeCell ref="I4:I5"/>
    <mergeCell ref="J4:J5"/>
    <mergeCell ref="K4:K5"/>
  </mergeCells>
  <phoneticPr fontId="7"/>
  <printOptions gridLinesSet="0"/>
  <pageMargins left="0.59055118110236227" right="0.39370078740157483" top="0.78740157480314965" bottom="0.98425196850393704" header="0.51181102362204722" footer="0.51181102362204722"/>
  <pageSetup paperSize="9" scale="86" orientation="portrait" verticalDpi="0" r:id="rId1"/>
  <headerFooter alignWithMargins="0">
    <oddHeader>&amp;R&amp;"ＭＳ Ｐゴシック,標準"&amp;12&amp;A</oddHeader>
    <oddFooter>&amp;R&amp;F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3" sqref="A3:A5"/>
    </sheetView>
  </sheetViews>
  <sheetFormatPr defaultRowHeight="13.5"/>
  <cols>
    <col min="1" max="1" width="7.25" style="184" customWidth="1"/>
    <col min="2" max="2" width="11.25" style="184" bestFit="1" customWidth="1"/>
    <col min="3" max="4" width="9.25" style="184" bestFit="1" customWidth="1"/>
    <col min="5" max="5" width="7.125" style="184" customWidth="1"/>
    <col min="6" max="6" width="7" style="184" bestFit="1" customWidth="1"/>
    <col min="7" max="7" width="7.75" style="184" bestFit="1" customWidth="1"/>
    <col min="8" max="9" width="9.25" style="184" bestFit="1" customWidth="1"/>
    <col min="10" max="10" width="7.125" style="184" customWidth="1"/>
    <col min="11" max="11" width="9.25" style="184" customWidth="1"/>
    <col min="12" max="16384" width="9" style="184"/>
  </cols>
  <sheetData>
    <row r="1" spans="1:12" s="179" customFormat="1" ht="17.25">
      <c r="A1" s="177" t="s">
        <v>0</v>
      </c>
      <c r="B1" s="178"/>
      <c r="C1" s="178"/>
      <c r="E1" s="180"/>
      <c r="K1" s="181"/>
    </row>
    <row r="2" spans="1:12" s="153" customFormat="1" ht="12" thickBot="1">
      <c r="A2" s="151"/>
      <c r="B2" s="152"/>
      <c r="C2" s="152" t="s">
        <v>1</v>
      </c>
      <c r="E2" s="154" t="s">
        <v>1</v>
      </c>
      <c r="G2" s="155"/>
      <c r="H2" s="155"/>
      <c r="K2" s="156" t="s">
        <v>75</v>
      </c>
    </row>
    <row r="3" spans="1:12" s="182" customFormat="1" ht="16.5" customHeight="1">
      <c r="A3" s="234" t="s">
        <v>5</v>
      </c>
      <c r="B3" s="211" t="s">
        <v>6</v>
      </c>
      <c r="C3" s="214" t="s">
        <v>25</v>
      </c>
      <c r="D3" s="215"/>
      <c r="E3" s="216"/>
      <c r="F3" s="217" t="s">
        <v>39</v>
      </c>
      <c r="G3" s="218"/>
      <c r="H3" s="218"/>
      <c r="I3" s="218"/>
      <c r="J3" s="219"/>
      <c r="K3" s="220" t="s">
        <v>14</v>
      </c>
    </row>
    <row r="4" spans="1:12" s="182" customFormat="1" ht="16.5" customHeight="1">
      <c r="A4" s="235"/>
      <c r="B4" s="212"/>
      <c r="C4" s="223" t="s">
        <v>40</v>
      </c>
      <c r="D4" s="225" t="s">
        <v>41</v>
      </c>
      <c r="E4" s="227" t="s">
        <v>9</v>
      </c>
      <c r="F4" s="223" t="s">
        <v>42</v>
      </c>
      <c r="G4" s="229" t="s">
        <v>43</v>
      </c>
      <c r="H4" s="231" t="s">
        <v>44</v>
      </c>
      <c r="I4" s="225" t="s">
        <v>12</v>
      </c>
      <c r="J4" s="227" t="s">
        <v>13</v>
      </c>
      <c r="K4" s="221"/>
    </row>
    <row r="5" spans="1:12" s="182" customFormat="1" ht="16.5" customHeight="1">
      <c r="A5" s="236"/>
      <c r="B5" s="213"/>
      <c r="C5" s="224"/>
      <c r="D5" s="226"/>
      <c r="E5" s="233"/>
      <c r="F5" s="224"/>
      <c r="G5" s="230"/>
      <c r="H5" s="232"/>
      <c r="I5" s="226"/>
      <c r="J5" s="233"/>
      <c r="K5" s="222"/>
    </row>
    <row r="6" spans="1:12" s="182" customFormat="1" ht="29.25" customHeight="1">
      <c r="A6" s="157" t="s">
        <v>19</v>
      </c>
      <c r="B6" s="158">
        <f>SUM(B7:B9)</f>
        <v>1790940.7999999998</v>
      </c>
      <c r="C6" s="159">
        <f>SUM(C7:C9)</f>
        <v>991221</v>
      </c>
      <c r="D6" s="160">
        <f>SUM(D7:D9)</f>
        <v>799719.8</v>
      </c>
      <c r="E6" s="150">
        <f>IF(B6=0," ",C6/B6*100)</f>
        <v>55.346385542168683</v>
      </c>
      <c r="F6" s="159">
        <f>SUM(F7:F9)</f>
        <v>9417.7999999999993</v>
      </c>
      <c r="G6" s="161">
        <f>SUM(G7:G9)</f>
        <v>4452.8</v>
      </c>
      <c r="H6" s="160">
        <f>SUM(H7:H9)</f>
        <v>885939</v>
      </c>
      <c r="I6" s="160">
        <f>SUM(I7:I9)</f>
        <v>899809.6</v>
      </c>
      <c r="J6" s="150">
        <f>IF(B6=0,"",I6/B6*100)</f>
        <v>50.242286065513731</v>
      </c>
      <c r="K6" s="162">
        <f>SUM(K7:K9)</f>
        <v>891131.2</v>
      </c>
      <c r="L6" s="183"/>
    </row>
    <row r="7" spans="1:12" s="182" customFormat="1" ht="29.25" customHeight="1">
      <c r="A7" s="163" t="s">
        <v>20</v>
      </c>
      <c r="B7" s="164">
        <f>SUM(C7:D7)</f>
        <v>89373.4</v>
      </c>
      <c r="C7" s="165">
        <v>85055.2</v>
      </c>
      <c r="D7" s="166">
        <v>4318.2</v>
      </c>
      <c r="E7" s="148">
        <f>IF(B7=0," ",C7/B7*100)</f>
        <v>95.168361055974145</v>
      </c>
      <c r="F7" s="165">
        <v>209.8</v>
      </c>
      <c r="G7" s="167">
        <v>23.7</v>
      </c>
      <c r="H7" s="166">
        <v>77994.8</v>
      </c>
      <c r="I7" s="166">
        <f>SUM(F7:H7)</f>
        <v>78228.3</v>
      </c>
      <c r="J7" s="148">
        <f>IF(B7=0,"",I7/B7*100)</f>
        <v>87.529734798049546</v>
      </c>
      <c r="K7" s="168">
        <f>B7-I7</f>
        <v>11145.099999999991</v>
      </c>
    </row>
    <row r="8" spans="1:12" s="182" customFormat="1" ht="29.25" customHeight="1">
      <c r="A8" s="163" t="s">
        <v>21</v>
      </c>
      <c r="B8" s="164">
        <f>SUM(C8:D8)</f>
        <v>45001.5</v>
      </c>
      <c r="C8" s="165">
        <v>43272.7</v>
      </c>
      <c r="D8" s="166">
        <v>1728.8</v>
      </c>
      <c r="E8" s="148">
        <f>IF(B8=0," ",C8/B8*100)</f>
        <v>96.158350277212975</v>
      </c>
      <c r="F8" s="165">
        <v>373</v>
      </c>
      <c r="G8" s="167">
        <v>760.9</v>
      </c>
      <c r="H8" s="166">
        <v>43522.2</v>
      </c>
      <c r="I8" s="166">
        <f>SUM(F8:H8)</f>
        <v>44656.1</v>
      </c>
      <c r="J8" s="148">
        <f>IF(B8=0,"",I8/B8*100)</f>
        <v>99.232470028776817</v>
      </c>
      <c r="K8" s="168">
        <f>B8-I8</f>
        <v>345.40000000000146</v>
      </c>
    </row>
    <row r="9" spans="1:12" s="182" customFormat="1" ht="29.25" customHeight="1" thickBot="1">
      <c r="A9" s="169" t="s">
        <v>22</v>
      </c>
      <c r="B9" s="170">
        <f>SUM(C9:D9)</f>
        <v>1656565.9</v>
      </c>
      <c r="C9" s="171">
        <v>862893.1</v>
      </c>
      <c r="D9" s="172">
        <v>793672.8</v>
      </c>
      <c r="E9" s="149">
        <f>IF(B9=0," ",C9/B9*100)</f>
        <v>52.089270942979091</v>
      </c>
      <c r="F9" s="171">
        <v>8835</v>
      </c>
      <c r="G9" s="173">
        <v>3668.2</v>
      </c>
      <c r="H9" s="172">
        <v>764422</v>
      </c>
      <c r="I9" s="172">
        <f>SUM(F9:H9)</f>
        <v>776925.2</v>
      </c>
      <c r="J9" s="149">
        <f>IF(B9=0,"",I9/B9*100)</f>
        <v>46.899746034854395</v>
      </c>
      <c r="K9" s="174">
        <f>B9-I9</f>
        <v>879640.7</v>
      </c>
    </row>
    <row r="10" spans="1:12" s="175" customFormat="1" ht="12">
      <c r="C10" s="176" t="s">
        <v>1</v>
      </c>
      <c r="E10" s="176" t="s">
        <v>1</v>
      </c>
      <c r="K10" s="140" t="s">
        <v>23</v>
      </c>
    </row>
    <row r="11" spans="1:12">
      <c r="K11" s="203" t="s">
        <v>80</v>
      </c>
    </row>
  </sheetData>
  <mergeCells count="13">
    <mergeCell ref="A3:A5"/>
    <mergeCell ref="B3:B5"/>
    <mergeCell ref="C3:E3"/>
    <mergeCell ref="F3:J3"/>
    <mergeCell ref="K3:K5"/>
    <mergeCell ref="C4:C5"/>
    <mergeCell ref="D4:D5"/>
    <mergeCell ref="E4:E5"/>
    <mergeCell ref="F4:F5"/>
    <mergeCell ref="G4:G5"/>
    <mergeCell ref="H4:H5"/>
    <mergeCell ref="I4:I5"/>
    <mergeCell ref="J4:J5"/>
  </mergeCells>
  <phoneticPr fontId="19"/>
  <printOptions gridLinesSet="0"/>
  <pageMargins left="0.59055118110236227" right="0.39370078740157483" top="0.78740157480314965" bottom="0.98425196850393704" header="0.51181102362204722" footer="0.51181102362204722"/>
  <pageSetup paperSize="9" scale="86" orientation="portrait" verticalDpi="0" r:id="rId1"/>
  <headerFooter alignWithMargins="0">
    <oddHeader>&amp;R&amp;"ＭＳ Ｐゴシック,標準"&amp;12&amp;A</oddHeader>
    <oddFooter>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3" sqref="A3:A5"/>
    </sheetView>
  </sheetViews>
  <sheetFormatPr defaultRowHeight="13.5"/>
  <cols>
    <col min="1" max="1" width="7.25" style="46" customWidth="1"/>
    <col min="2" max="2" width="11.25" style="46" customWidth="1"/>
    <col min="3" max="4" width="9.25" style="46" customWidth="1"/>
    <col min="5" max="7" width="7" style="46" customWidth="1"/>
    <col min="8" max="9" width="9.25" style="46" customWidth="1"/>
    <col min="10" max="10" width="7" style="46" customWidth="1"/>
    <col min="11" max="11" width="9.25" style="46" customWidth="1"/>
    <col min="12" max="16384" width="9" style="46"/>
  </cols>
  <sheetData>
    <row r="1" spans="1:12" s="134" customFormat="1" ht="17.25">
      <c r="A1" s="135" t="s">
        <v>0</v>
      </c>
      <c r="B1" s="136"/>
      <c r="C1" s="136"/>
      <c r="E1" s="137"/>
      <c r="K1" s="138"/>
    </row>
    <row r="2" spans="1:12" s="143" customFormat="1" ht="12" thickBot="1">
      <c r="A2" s="144"/>
      <c r="B2" s="145"/>
      <c r="C2" s="145" t="s">
        <v>1</v>
      </c>
      <c r="E2" s="146" t="s">
        <v>1</v>
      </c>
      <c r="G2" s="147"/>
      <c r="H2" s="147"/>
      <c r="K2" s="90" t="s">
        <v>74</v>
      </c>
    </row>
    <row r="3" spans="1:12" s="141" customFormat="1">
      <c r="A3" s="237" t="s">
        <v>5</v>
      </c>
      <c r="B3" s="240" t="s">
        <v>6</v>
      </c>
      <c r="C3" s="243" t="s">
        <v>25</v>
      </c>
      <c r="D3" s="244"/>
      <c r="E3" s="245"/>
      <c r="F3" s="246" t="s">
        <v>61</v>
      </c>
      <c r="G3" s="247"/>
      <c r="H3" s="247"/>
      <c r="I3" s="247"/>
      <c r="J3" s="248"/>
      <c r="K3" s="249" t="s">
        <v>14</v>
      </c>
    </row>
    <row r="4" spans="1:12" s="141" customFormat="1">
      <c r="A4" s="238"/>
      <c r="B4" s="241"/>
      <c r="C4" s="252" t="s">
        <v>62</v>
      </c>
      <c r="D4" s="254" t="s">
        <v>63</v>
      </c>
      <c r="E4" s="256" t="s">
        <v>9</v>
      </c>
      <c r="F4" s="252" t="s">
        <v>64</v>
      </c>
      <c r="G4" s="258" t="s">
        <v>65</v>
      </c>
      <c r="H4" s="260" t="s">
        <v>66</v>
      </c>
      <c r="I4" s="254" t="s">
        <v>12</v>
      </c>
      <c r="J4" s="256" t="s">
        <v>13</v>
      </c>
      <c r="K4" s="250"/>
    </row>
    <row r="5" spans="1:12" s="141" customFormat="1">
      <c r="A5" s="239"/>
      <c r="B5" s="242"/>
      <c r="C5" s="253"/>
      <c r="D5" s="255"/>
      <c r="E5" s="257"/>
      <c r="F5" s="253"/>
      <c r="G5" s="259"/>
      <c r="H5" s="261"/>
      <c r="I5" s="255"/>
      <c r="J5" s="257"/>
      <c r="K5" s="251"/>
    </row>
    <row r="6" spans="1:12" s="141" customFormat="1" ht="17.25" customHeight="1">
      <c r="A6" s="91" t="s">
        <v>19</v>
      </c>
      <c r="B6" s="94">
        <f>SUM(C6:D6)</f>
        <v>1789604.7999999998</v>
      </c>
      <c r="C6" s="95">
        <f>SUM(C7:C9)</f>
        <v>989296.2</v>
      </c>
      <c r="D6" s="96">
        <f>SUM(D7:D9)</f>
        <v>800308.6</v>
      </c>
      <c r="E6" s="131">
        <f>IF(B6=0,0,C6/B6*100)</f>
        <v>55.280149002729537</v>
      </c>
      <c r="F6" s="95">
        <f>SUM(F7:F9)</f>
        <v>9436.4</v>
      </c>
      <c r="G6" s="97">
        <f>SUM(G7:G9)</f>
        <v>4452.8</v>
      </c>
      <c r="H6" s="96">
        <f>SUM(H7:H9)</f>
        <v>881492.1</v>
      </c>
      <c r="I6" s="96">
        <f>SUM(I7:I9)</f>
        <v>895381.3</v>
      </c>
      <c r="J6" s="131">
        <f>IF(B6=0,0,I6/B6*100)</f>
        <v>50.032347923966235</v>
      </c>
      <c r="K6" s="98">
        <f>SUM(K7:K9)</f>
        <v>894223.49999999988</v>
      </c>
      <c r="L6" s="142"/>
    </row>
    <row r="7" spans="1:12" s="141" customFormat="1" ht="17.25" customHeight="1">
      <c r="A7" s="92" t="s">
        <v>20</v>
      </c>
      <c r="B7" s="99">
        <f t="shared" ref="B7:B9" si="0">SUM(C7:D7)</f>
        <v>89373.4</v>
      </c>
      <c r="C7" s="100">
        <v>85055.2</v>
      </c>
      <c r="D7" s="101">
        <v>4318.2</v>
      </c>
      <c r="E7" s="132">
        <f>IF(B7=0,0,C7/B7*100)</f>
        <v>95.168361055974145</v>
      </c>
      <c r="F7" s="100">
        <v>209.8</v>
      </c>
      <c r="G7" s="102">
        <v>23.7</v>
      </c>
      <c r="H7" s="101">
        <v>77994.8</v>
      </c>
      <c r="I7" s="103">
        <f>SUM(F7:H7)</f>
        <v>78228.3</v>
      </c>
      <c r="J7" s="132">
        <f>IF(B7=0,0,I7/B7*100)</f>
        <v>87.529734798049546</v>
      </c>
      <c r="K7" s="104">
        <f>B7-I7</f>
        <v>11145.099999999991</v>
      </c>
    </row>
    <row r="8" spans="1:12" s="141" customFormat="1" ht="17.25" customHeight="1">
      <c r="A8" s="92" t="s">
        <v>21</v>
      </c>
      <c r="B8" s="99">
        <f t="shared" si="0"/>
        <v>45001.5</v>
      </c>
      <c r="C8" s="100">
        <v>43272.800000000003</v>
      </c>
      <c r="D8" s="101">
        <v>1728.7</v>
      </c>
      <c r="E8" s="132">
        <f t="shared" ref="E8:E9" si="1">IF(B8=0,0,C8/B8*100)</f>
        <v>96.158572492028043</v>
      </c>
      <c r="F8" s="100">
        <v>373</v>
      </c>
      <c r="G8" s="102">
        <v>760.9</v>
      </c>
      <c r="H8" s="101">
        <v>43415.6</v>
      </c>
      <c r="I8" s="103">
        <f>SUM(F8:H8)</f>
        <v>44549.5</v>
      </c>
      <c r="J8" s="132">
        <f>IF(B8=0,0,I8/B8*100)</f>
        <v>98.995589035921029</v>
      </c>
      <c r="K8" s="104">
        <f>B8-I8</f>
        <v>452</v>
      </c>
    </row>
    <row r="9" spans="1:12" s="141" customFormat="1" ht="17.25" customHeight="1" thickBot="1">
      <c r="A9" s="93" t="s">
        <v>22</v>
      </c>
      <c r="B9" s="105">
        <f t="shared" si="0"/>
        <v>1655229.9</v>
      </c>
      <c r="C9" s="106">
        <v>860968.2</v>
      </c>
      <c r="D9" s="107">
        <v>794261.7</v>
      </c>
      <c r="E9" s="133">
        <f t="shared" si="1"/>
        <v>52.015022203260109</v>
      </c>
      <c r="F9" s="106">
        <v>8853.6</v>
      </c>
      <c r="G9" s="108">
        <v>3668.2</v>
      </c>
      <c r="H9" s="107">
        <v>760081.7</v>
      </c>
      <c r="I9" s="109">
        <f>SUM(F9:H9)</f>
        <v>772603.5</v>
      </c>
      <c r="J9" s="133">
        <f>IF(B9=0,0,I9/B9*100)</f>
        <v>46.676506991566555</v>
      </c>
      <c r="K9" s="110">
        <f>B9-I9</f>
        <v>882626.39999999991</v>
      </c>
    </row>
    <row r="10" spans="1:12" s="139" customFormat="1" ht="12">
      <c r="C10" s="140" t="s">
        <v>1</v>
      </c>
      <c r="E10" s="140" t="s">
        <v>1</v>
      </c>
      <c r="K10" s="140" t="s">
        <v>23</v>
      </c>
    </row>
    <row r="11" spans="1:12">
      <c r="K11" s="203" t="s">
        <v>80</v>
      </c>
    </row>
  </sheetData>
  <mergeCells count="13">
    <mergeCell ref="A3:A5"/>
    <mergeCell ref="B3:B5"/>
    <mergeCell ref="C3:E3"/>
    <mergeCell ref="F3:J3"/>
    <mergeCell ref="K3:K5"/>
    <mergeCell ref="C4:C5"/>
    <mergeCell ref="D4:D5"/>
    <mergeCell ref="E4:E5"/>
    <mergeCell ref="F4:F5"/>
    <mergeCell ref="G4:G5"/>
    <mergeCell ref="H4:H5"/>
    <mergeCell ref="I4:I5"/>
    <mergeCell ref="J4:J5"/>
  </mergeCells>
  <phoneticPr fontId="7"/>
  <printOptions gridLinesSet="0"/>
  <pageMargins left="0.59055118110236227" right="0.39370078740157483" top="0.78740157480314965" bottom="0.98425196850393704" header="0.51181102362204722" footer="0.51181102362204722"/>
  <pageSetup paperSize="9" scale="86" orientation="portrait" verticalDpi="0" r:id="rId1"/>
  <headerFooter alignWithMargins="0">
    <oddHeader>&amp;R&amp;"ＭＳ Ｐゴシック,標準"&amp;12&amp;A</oddHeader>
    <oddFooter>&amp;R&amp;F</oddFooter>
  </headerFooter>
  <ignoredErrors>
    <ignoredError sqref="J6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3" sqref="A3:A5"/>
    </sheetView>
  </sheetViews>
  <sheetFormatPr defaultRowHeight="13.5"/>
  <cols>
    <col min="1" max="1" width="7.5" style="46" customWidth="1"/>
    <col min="2" max="2" width="13" style="46" customWidth="1"/>
    <col min="3" max="4" width="10.75" style="46" customWidth="1"/>
    <col min="5" max="5" width="8.625" style="46" customWidth="1"/>
    <col min="6" max="6" width="8.25" style="46" customWidth="1"/>
    <col min="7" max="7" width="9.75" style="46" customWidth="1"/>
    <col min="8" max="9" width="10.75" style="46" customWidth="1"/>
    <col min="10" max="10" width="8.625" style="46" customWidth="1"/>
    <col min="11" max="11" width="10.75" style="46" customWidth="1"/>
    <col min="12" max="16384" width="9" style="46"/>
  </cols>
  <sheetData>
    <row r="1" spans="1:12" s="134" customFormat="1" ht="17.25">
      <c r="A1" s="135" t="s">
        <v>0</v>
      </c>
      <c r="B1" s="136"/>
      <c r="C1" s="136"/>
      <c r="E1" s="137"/>
      <c r="K1" s="138"/>
    </row>
    <row r="2" spans="1:12" s="143" customFormat="1" ht="12" thickBot="1">
      <c r="A2" s="144"/>
      <c r="B2" s="145"/>
      <c r="C2" s="145" t="s">
        <v>1</v>
      </c>
      <c r="E2" s="146" t="s">
        <v>1</v>
      </c>
      <c r="G2" s="147"/>
      <c r="H2" s="147"/>
      <c r="K2" s="90" t="s">
        <v>67</v>
      </c>
    </row>
    <row r="3" spans="1:12" s="141" customFormat="1" ht="24" customHeight="1">
      <c r="A3" s="237" t="s">
        <v>5</v>
      </c>
      <c r="B3" s="240" t="s">
        <v>6</v>
      </c>
      <c r="C3" s="243" t="s">
        <v>25</v>
      </c>
      <c r="D3" s="244"/>
      <c r="E3" s="245"/>
      <c r="F3" s="246" t="s">
        <v>68</v>
      </c>
      <c r="G3" s="247"/>
      <c r="H3" s="247"/>
      <c r="I3" s="247"/>
      <c r="J3" s="248"/>
      <c r="K3" s="249" t="s">
        <v>14</v>
      </c>
    </row>
    <row r="4" spans="1:12" s="141" customFormat="1" ht="24" customHeight="1">
      <c r="A4" s="238"/>
      <c r="B4" s="241"/>
      <c r="C4" s="252" t="s">
        <v>69</v>
      </c>
      <c r="D4" s="254" t="s">
        <v>70</v>
      </c>
      <c r="E4" s="256" t="s">
        <v>9</v>
      </c>
      <c r="F4" s="252" t="s">
        <v>71</v>
      </c>
      <c r="G4" s="258" t="s">
        <v>72</v>
      </c>
      <c r="H4" s="260" t="s">
        <v>73</v>
      </c>
      <c r="I4" s="254" t="s">
        <v>12</v>
      </c>
      <c r="J4" s="256" t="s">
        <v>13</v>
      </c>
      <c r="K4" s="250"/>
    </row>
    <row r="5" spans="1:12" s="141" customFormat="1" ht="24" customHeight="1">
      <c r="A5" s="239"/>
      <c r="B5" s="242"/>
      <c r="C5" s="253"/>
      <c r="D5" s="255"/>
      <c r="E5" s="257"/>
      <c r="F5" s="253"/>
      <c r="G5" s="259"/>
      <c r="H5" s="261"/>
      <c r="I5" s="255"/>
      <c r="J5" s="257"/>
      <c r="K5" s="251"/>
    </row>
    <row r="6" spans="1:12" s="141" customFormat="1" ht="29.25" customHeight="1">
      <c r="A6" s="91" t="s">
        <v>19</v>
      </c>
      <c r="B6" s="94">
        <f>SUM(B7:B9)</f>
        <v>1787968</v>
      </c>
      <c r="C6" s="95">
        <f>SUM(C7:C9)</f>
        <v>985896</v>
      </c>
      <c r="D6" s="96">
        <f>SUM(D7:D9)</f>
        <v>802072</v>
      </c>
      <c r="E6" s="131">
        <f>IF(B6=0," ",D6/B6*100)</f>
        <v>44.859415828471207</v>
      </c>
      <c r="F6" s="95">
        <f>SUM(F7:F9)</f>
        <v>9432</v>
      </c>
      <c r="G6" s="97">
        <f>SUM(G7:G9)</f>
        <v>4459</v>
      </c>
      <c r="H6" s="96">
        <f>SUM(H7:H9)</f>
        <v>875205</v>
      </c>
      <c r="I6" s="96">
        <f>SUM(I7:I9)</f>
        <v>889096</v>
      </c>
      <c r="J6" s="131">
        <f>I6/B6*100</f>
        <v>49.726617031177291</v>
      </c>
      <c r="K6" s="98">
        <f>SUM(K7:K9)</f>
        <v>898872</v>
      </c>
      <c r="L6" s="142"/>
    </row>
    <row r="7" spans="1:12" s="141" customFormat="1" ht="29.25" customHeight="1">
      <c r="A7" s="92" t="s">
        <v>20</v>
      </c>
      <c r="B7" s="99">
        <f>SUM(C7:D7)</f>
        <v>89393</v>
      </c>
      <c r="C7" s="100">
        <v>85081</v>
      </c>
      <c r="D7" s="101">
        <v>4312</v>
      </c>
      <c r="E7" s="132">
        <f>IF(B7=0," ",C7/B7*100)</f>
        <v>95.176356090521637</v>
      </c>
      <c r="F7" s="100">
        <v>210</v>
      </c>
      <c r="G7" s="102">
        <v>24</v>
      </c>
      <c r="H7" s="101">
        <v>78014</v>
      </c>
      <c r="I7" s="103">
        <f>SUM(F7:H7)</f>
        <v>78248</v>
      </c>
      <c r="J7" s="132">
        <f>I7/B7*100</f>
        <v>87.532580850849612</v>
      </c>
      <c r="K7" s="104">
        <f>B7-I7</f>
        <v>11145</v>
      </c>
    </row>
    <row r="8" spans="1:12" s="141" customFormat="1" ht="29.25" customHeight="1">
      <c r="A8" s="92" t="s">
        <v>21</v>
      </c>
      <c r="B8" s="99">
        <f>SUM(C8:D8)</f>
        <v>44999</v>
      </c>
      <c r="C8" s="100">
        <v>43271</v>
      </c>
      <c r="D8" s="101">
        <v>1728</v>
      </c>
      <c r="E8" s="132">
        <f t="shared" ref="E8:E9" si="0">IF(B8=0," ",C8/B8*100)</f>
        <v>96.159914664770326</v>
      </c>
      <c r="F8" s="100">
        <v>373</v>
      </c>
      <c r="G8" s="102">
        <v>761</v>
      </c>
      <c r="H8" s="101">
        <v>43208</v>
      </c>
      <c r="I8" s="103">
        <f>SUM(F8:H8)</f>
        <v>44342</v>
      </c>
      <c r="J8" s="132">
        <f>I8/B8*100</f>
        <v>98.539967554834547</v>
      </c>
      <c r="K8" s="104">
        <f>B8-I8</f>
        <v>657</v>
      </c>
    </row>
    <row r="9" spans="1:12" s="141" customFormat="1" ht="29.25" customHeight="1" thickBot="1">
      <c r="A9" s="93" t="s">
        <v>22</v>
      </c>
      <c r="B9" s="105">
        <f>SUM(C9:D9)</f>
        <v>1653576</v>
      </c>
      <c r="C9" s="106">
        <v>857544</v>
      </c>
      <c r="D9" s="107">
        <v>796032</v>
      </c>
      <c r="E9" s="133">
        <f t="shared" si="0"/>
        <v>51.85996894004267</v>
      </c>
      <c r="F9" s="106">
        <v>8849</v>
      </c>
      <c r="G9" s="108">
        <v>3674</v>
      </c>
      <c r="H9" s="107">
        <v>753983</v>
      </c>
      <c r="I9" s="109">
        <f>SUM(F9:H9)</f>
        <v>766506</v>
      </c>
      <c r="J9" s="133">
        <f>I9/B9*100</f>
        <v>46.354446363517617</v>
      </c>
      <c r="K9" s="110">
        <f>B9-I9</f>
        <v>887070</v>
      </c>
    </row>
    <row r="10" spans="1:12" s="139" customFormat="1" ht="12">
      <c r="C10" s="140" t="s">
        <v>1</v>
      </c>
      <c r="E10" s="140" t="s">
        <v>1</v>
      </c>
      <c r="K10" s="140" t="s">
        <v>23</v>
      </c>
    </row>
    <row r="11" spans="1:12">
      <c r="K11" s="203" t="s">
        <v>80</v>
      </c>
    </row>
  </sheetData>
  <mergeCells count="13">
    <mergeCell ref="A3:A5"/>
    <mergeCell ref="B3:B5"/>
    <mergeCell ref="C3:E3"/>
    <mergeCell ref="F3:J3"/>
    <mergeCell ref="K3:K5"/>
    <mergeCell ref="C4:C5"/>
    <mergeCell ref="D4:D5"/>
    <mergeCell ref="E4:E5"/>
    <mergeCell ref="F4:F5"/>
    <mergeCell ref="G4:G5"/>
    <mergeCell ref="H4:H5"/>
    <mergeCell ref="I4:I5"/>
    <mergeCell ref="J4:J5"/>
  </mergeCells>
  <phoneticPr fontId="7"/>
  <printOptions gridLinesSet="0"/>
  <pageMargins left="0.59055118110236227" right="0.39370078740157483" top="0.78740157480314965" bottom="0.98425196850393704" header="0.51181102362204722" footer="0.51181102362204722"/>
  <pageSetup paperSize="9" scale="86" orientation="portrait" verticalDpi="0" r:id="rId1"/>
  <headerFooter alignWithMargins="0">
    <oddHeader>&amp;R&amp;"ＭＳ Ｐゴシック,標準"&amp;12&amp;A</oddHeader>
    <oddFooter>&amp;R&amp;F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2" sqref="A2:A4"/>
    </sheetView>
  </sheetViews>
  <sheetFormatPr defaultRowHeight="13.5"/>
  <cols>
    <col min="1" max="1" width="7.5" style="46" customWidth="1"/>
    <col min="2" max="2" width="13" style="46" customWidth="1"/>
    <col min="3" max="4" width="10.75" style="46" customWidth="1"/>
    <col min="5" max="5" width="8.625" style="46" customWidth="1"/>
    <col min="6" max="6" width="8.25" style="46" customWidth="1"/>
    <col min="7" max="7" width="9.75" style="46" customWidth="1"/>
    <col min="8" max="9" width="10.75" style="46" customWidth="1"/>
    <col min="10" max="10" width="8.625" style="46" customWidth="1"/>
    <col min="11" max="11" width="10.75" style="46" customWidth="1"/>
    <col min="12" max="16384" width="9" style="46"/>
  </cols>
  <sheetData>
    <row r="1" spans="1:12" s="42" customFormat="1" ht="18" thickBot="1">
      <c r="A1" s="135" t="s">
        <v>0</v>
      </c>
      <c r="B1" s="136"/>
      <c r="C1" s="136"/>
      <c r="D1" s="134"/>
      <c r="E1" s="137"/>
      <c r="F1" s="134"/>
      <c r="G1" s="134"/>
      <c r="H1" s="134"/>
      <c r="I1" s="134"/>
      <c r="J1" s="134"/>
      <c r="K1" s="138" t="s">
        <v>60</v>
      </c>
    </row>
    <row r="2" spans="1:12" s="141" customFormat="1" ht="24" customHeight="1">
      <c r="A2" s="237" t="s">
        <v>5</v>
      </c>
      <c r="B2" s="240" t="s">
        <v>6</v>
      </c>
      <c r="C2" s="266" t="s">
        <v>25</v>
      </c>
      <c r="D2" s="267"/>
      <c r="E2" s="268"/>
      <c r="F2" s="246" t="s">
        <v>39</v>
      </c>
      <c r="G2" s="269"/>
      <c r="H2" s="269"/>
      <c r="I2" s="269"/>
      <c r="J2" s="270"/>
      <c r="K2" s="249" t="s">
        <v>14</v>
      </c>
    </row>
    <row r="3" spans="1:12" s="141" customFormat="1" ht="24" customHeight="1">
      <c r="A3" s="262"/>
      <c r="B3" s="264"/>
      <c r="C3" s="273" t="s">
        <v>40</v>
      </c>
      <c r="D3" s="275" t="s">
        <v>41</v>
      </c>
      <c r="E3" s="256" t="s">
        <v>9</v>
      </c>
      <c r="F3" s="273" t="s">
        <v>42</v>
      </c>
      <c r="G3" s="278" t="s">
        <v>43</v>
      </c>
      <c r="H3" s="275" t="s">
        <v>44</v>
      </c>
      <c r="I3" s="275" t="s">
        <v>12</v>
      </c>
      <c r="J3" s="256" t="s">
        <v>13</v>
      </c>
      <c r="K3" s="271"/>
    </row>
    <row r="4" spans="1:12" s="141" customFormat="1" ht="24" customHeight="1">
      <c r="A4" s="263"/>
      <c r="B4" s="265"/>
      <c r="C4" s="274"/>
      <c r="D4" s="276"/>
      <c r="E4" s="277"/>
      <c r="F4" s="274"/>
      <c r="G4" s="279"/>
      <c r="H4" s="276"/>
      <c r="I4" s="276"/>
      <c r="J4" s="277"/>
      <c r="K4" s="272"/>
    </row>
    <row r="5" spans="1:12" s="141" customFormat="1" ht="29.25" customHeight="1">
      <c r="A5" s="91" t="s">
        <v>19</v>
      </c>
      <c r="B5" s="94">
        <f>SUM(B6:B8)</f>
        <v>1783763</v>
      </c>
      <c r="C5" s="95">
        <f>SUM(C6:C8)</f>
        <v>947884</v>
      </c>
      <c r="D5" s="96">
        <f>SUM(D6:D8)</f>
        <v>835879</v>
      </c>
      <c r="E5" s="131">
        <f>D5/B5*100</f>
        <v>46.860429328335655</v>
      </c>
      <c r="F5" s="95">
        <f>SUM(F6:F8)</f>
        <v>9127</v>
      </c>
      <c r="G5" s="97">
        <f>SUM(G6:G8)</f>
        <v>4468</v>
      </c>
      <c r="H5" s="96">
        <f>SUM(H6:H8)</f>
        <v>860969</v>
      </c>
      <c r="I5" s="96">
        <f>SUM(I6:I8)</f>
        <v>874564</v>
      </c>
      <c r="J5" s="131">
        <f>I5/B5*100</f>
        <v>49.029159142778497</v>
      </c>
      <c r="K5" s="98">
        <f>SUM(K6:K8)</f>
        <v>909199</v>
      </c>
      <c r="L5" s="142"/>
    </row>
    <row r="6" spans="1:12" s="141" customFormat="1" ht="29.25" customHeight="1">
      <c r="A6" s="92" t="s">
        <v>20</v>
      </c>
      <c r="B6" s="99">
        <v>89611</v>
      </c>
      <c r="C6" s="100">
        <v>85299</v>
      </c>
      <c r="D6" s="101">
        <v>4312</v>
      </c>
      <c r="E6" s="132">
        <v>95.188000000000002</v>
      </c>
      <c r="F6" s="100">
        <v>210</v>
      </c>
      <c r="G6" s="102">
        <v>24</v>
      </c>
      <c r="H6" s="101">
        <v>78232</v>
      </c>
      <c r="I6" s="103">
        <v>78466</v>
      </c>
      <c r="J6" s="132">
        <v>87.561999999999998</v>
      </c>
      <c r="K6" s="104">
        <v>11145</v>
      </c>
    </row>
    <row r="7" spans="1:12" s="141" customFormat="1" ht="29.25" customHeight="1">
      <c r="A7" s="92" t="s">
        <v>21</v>
      </c>
      <c r="B7" s="99">
        <v>44789</v>
      </c>
      <c r="C7" s="100">
        <v>43060</v>
      </c>
      <c r="D7" s="101">
        <v>1729</v>
      </c>
      <c r="E7" s="132">
        <v>96.138999999999996</v>
      </c>
      <c r="F7" s="100">
        <v>373</v>
      </c>
      <c r="G7" s="102">
        <v>761</v>
      </c>
      <c r="H7" s="101">
        <v>42997</v>
      </c>
      <c r="I7" s="103">
        <v>44131</v>
      </c>
      <c r="J7" s="132">
        <v>98.53</v>
      </c>
      <c r="K7" s="104">
        <v>658</v>
      </c>
    </row>
    <row r="8" spans="1:12" s="141" customFormat="1" ht="29.25" customHeight="1" thickBot="1">
      <c r="A8" s="93" t="s">
        <v>22</v>
      </c>
      <c r="B8" s="105">
        <v>1649363</v>
      </c>
      <c r="C8" s="106">
        <v>819525</v>
      </c>
      <c r="D8" s="107">
        <v>829838</v>
      </c>
      <c r="E8" s="133">
        <v>49.686999999999998</v>
      </c>
      <c r="F8" s="106">
        <v>8544</v>
      </c>
      <c r="G8" s="108">
        <v>3683</v>
      </c>
      <c r="H8" s="107">
        <v>739740</v>
      </c>
      <c r="I8" s="109">
        <v>751967</v>
      </c>
      <c r="J8" s="133">
        <v>45.591000000000001</v>
      </c>
      <c r="K8" s="110">
        <v>897396</v>
      </c>
    </row>
    <row r="9" spans="1:12" s="139" customFormat="1" ht="12">
      <c r="C9" s="140" t="s">
        <v>1</v>
      </c>
      <c r="E9" s="140" t="s">
        <v>1</v>
      </c>
      <c r="K9" s="140" t="s">
        <v>23</v>
      </c>
    </row>
    <row r="10" spans="1:12">
      <c r="C10" s="84"/>
      <c r="E10" s="84"/>
      <c r="K10" s="203" t="s">
        <v>80</v>
      </c>
    </row>
    <row r="11" spans="1:12">
      <c r="C11" s="84"/>
      <c r="E11" s="84"/>
      <c r="K11" s="84"/>
    </row>
  </sheetData>
  <mergeCells count="13">
    <mergeCell ref="A2:A4"/>
    <mergeCell ref="B2:B4"/>
    <mergeCell ref="C2:E2"/>
    <mergeCell ref="F2:J2"/>
    <mergeCell ref="K2:K4"/>
    <mergeCell ref="C3:C4"/>
    <mergeCell ref="D3:D4"/>
    <mergeCell ref="E3:E4"/>
    <mergeCell ref="F3:F4"/>
    <mergeCell ref="G3:G4"/>
    <mergeCell ref="H3:H4"/>
    <mergeCell ref="I3:I4"/>
    <mergeCell ref="J3:J4"/>
  </mergeCells>
  <phoneticPr fontId="19"/>
  <printOptions gridLinesSet="0"/>
  <pageMargins left="0.59055118110236227" right="0.39370078740157483" top="0.78740157480314965" bottom="0.98425196850393704" header="0.51181102362204722" footer="0.51181102362204722"/>
  <pageSetup paperSize="9" scale="86" orientation="portrait" verticalDpi="0" r:id="rId1"/>
  <headerFooter alignWithMargins="0">
    <oddFooter>&amp;C&amp;"ＭＳ Ｐゴシック,標準"&amp;F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2" sqref="A2:A4"/>
    </sheetView>
  </sheetViews>
  <sheetFormatPr defaultRowHeight="13.5"/>
  <cols>
    <col min="1" max="1" width="7.5" style="46" customWidth="1"/>
    <col min="2" max="2" width="13" style="46" customWidth="1"/>
    <col min="3" max="4" width="10.75" style="46" customWidth="1"/>
    <col min="5" max="5" width="8.625" style="46" customWidth="1"/>
    <col min="6" max="6" width="8.25" style="46" customWidth="1"/>
    <col min="7" max="7" width="9.75" style="46" customWidth="1"/>
    <col min="8" max="9" width="10.75" style="46" customWidth="1"/>
    <col min="10" max="10" width="8.625" style="46" customWidth="1"/>
    <col min="11" max="11" width="10.75" style="46" customWidth="1"/>
    <col min="12" max="16384" width="9" style="46"/>
  </cols>
  <sheetData>
    <row r="1" spans="1:12" s="42" customFormat="1" ht="18" thickBot="1">
      <c r="A1" s="135" t="s">
        <v>0</v>
      </c>
      <c r="B1" s="136"/>
      <c r="C1" s="136"/>
      <c r="D1" s="134"/>
      <c r="E1" s="137"/>
      <c r="F1" s="134"/>
      <c r="G1" s="134"/>
      <c r="H1" s="134"/>
      <c r="I1" s="134"/>
      <c r="J1" s="134"/>
      <c r="K1" s="138" t="s">
        <v>53</v>
      </c>
    </row>
    <row r="2" spans="1:12" s="141" customFormat="1" ht="24" customHeight="1">
      <c r="A2" s="237" t="s">
        <v>5</v>
      </c>
      <c r="B2" s="240" t="s">
        <v>6</v>
      </c>
      <c r="C2" s="266" t="s">
        <v>25</v>
      </c>
      <c r="D2" s="267"/>
      <c r="E2" s="268"/>
      <c r="F2" s="246" t="s">
        <v>54</v>
      </c>
      <c r="G2" s="269"/>
      <c r="H2" s="269"/>
      <c r="I2" s="269"/>
      <c r="J2" s="270"/>
      <c r="K2" s="249" t="s">
        <v>14</v>
      </c>
    </row>
    <row r="3" spans="1:12" s="141" customFormat="1" ht="24" customHeight="1">
      <c r="A3" s="262"/>
      <c r="B3" s="264"/>
      <c r="C3" s="273" t="s">
        <v>55</v>
      </c>
      <c r="D3" s="275" t="s">
        <v>56</v>
      </c>
      <c r="E3" s="256" t="s">
        <v>9</v>
      </c>
      <c r="F3" s="273" t="s">
        <v>57</v>
      </c>
      <c r="G3" s="278" t="s">
        <v>58</v>
      </c>
      <c r="H3" s="275" t="s">
        <v>59</v>
      </c>
      <c r="I3" s="275" t="s">
        <v>12</v>
      </c>
      <c r="J3" s="256" t="s">
        <v>13</v>
      </c>
      <c r="K3" s="271"/>
    </row>
    <row r="4" spans="1:12" s="141" customFormat="1" ht="24" customHeight="1">
      <c r="A4" s="263"/>
      <c r="B4" s="265"/>
      <c r="C4" s="274"/>
      <c r="D4" s="276"/>
      <c r="E4" s="277"/>
      <c r="F4" s="274"/>
      <c r="G4" s="279"/>
      <c r="H4" s="276"/>
      <c r="I4" s="276"/>
      <c r="J4" s="277"/>
      <c r="K4" s="272"/>
    </row>
    <row r="5" spans="1:12" s="141" customFormat="1" ht="29.25" customHeight="1">
      <c r="A5" s="91" t="s">
        <v>19</v>
      </c>
      <c r="B5" s="94">
        <v>1785056</v>
      </c>
      <c r="C5" s="95">
        <v>927673</v>
      </c>
      <c r="D5" s="96">
        <v>857383</v>
      </c>
      <c r="E5" s="131">
        <v>51.97</v>
      </c>
      <c r="F5" s="95">
        <v>9151</v>
      </c>
      <c r="G5" s="97">
        <v>3707</v>
      </c>
      <c r="H5" s="96">
        <v>848435</v>
      </c>
      <c r="I5" s="96">
        <v>861293</v>
      </c>
      <c r="J5" s="131">
        <v>48.25</v>
      </c>
      <c r="K5" s="98">
        <v>923763</v>
      </c>
      <c r="L5" s="142"/>
    </row>
    <row r="6" spans="1:12" s="141" customFormat="1" ht="29.25" customHeight="1">
      <c r="A6" s="92" t="s">
        <v>20</v>
      </c>
      <c r="B6" s="99">
        <v>89365</v>
      </c>
      <c r="C6" s="100">
        <v>85053</v>
      </c>
      <c r="D6" s="101">
        <v>4312</v>
      </c>
      <c r="E6" s="132">
        <v>95.17</v>
      </c>
      <c r="F6" s="100">
        <v>210</v>
      </c>
      <c r="G6" s="102">
        <v>24</v>
      </c>
      <c r="H6" s="101">
        <v>77987</v>
      </c>
      <c r="I6" s="103">
        <v>78221</v>
      </c>
      <c r="J6" s="132">
        <v>87.5</v>
      </c>
      <c r="K6" s="104">
        <v>11144</v>
      </c>
    </row>
    <row r="7" spans="1:12" s="141" customFormat="1" ht="29.25" customHeight="1">
      <c r="A7" s="92" t="s">
        <v>21</v>
      </c>
      <c r="B7" s="99">
        <v>36426</v>
      </c>
      <c r="C7" s="100">
        <v>34698</v>
      </c>
      <c r="D7" s="101">
        <v>1728</v>
      </c>
      <c r="E7" s="132">
        <v>95.26</v>
      </c>
      <c r="F7" s="100">
        <v>373</v>
      </c>
      <c r="G7" s="102">
        <v>0</v>
      </c>
      <c r="H7" s="101">
        <v>35395</v>
      </c>
      <c r="I7" s="103">
        <v>35768</v>
      </c>
      <c r="J7" s="132">
        <v>98.19</v>
      </c>
      <c r="K7" s="104">
        <v>658</v>
      </c>
    </row>
    <row r="8" spans="1:12" s="141" customFormat="1" ht="29.25" customHeight="1" thickBot="1">
      <c r="A8" s="93" t="s">
        <v>22</v>
      </c>
      <c r="B8" s="105">
        <v>1659265</v>
      </c>
      <c r="C8" s="106">
        <v>807922</v>
      </c>
      <c r="D8" s="107">
        <v>851343</v>
      </c>
      <c r="E8" s="133">
        <v>48.69</v>
      </c>
      <c r="F8" s="106">
        <v>8568</v>
      </c>
      <c r="G8" s="108">
        <v>3683</v>
      </c>
      <c r="H8" s="107">
        <v>735053</v>
      </c>
      <c r="I8" s="109">
        <v>747304</v>
      </c>
      <c r="J8" s="133">
        <v>45.04</v>
      </c>
      <c r="K8" s="110">
        <v>911961</v>
      </c>
    </row>
    <row r="9" spans="1:12" s="139" customFormat="1" ht="12">
      <c r="C9" s="140" t="s">
        <v>1</v>
      </c>
      <c r="E9" s="140" t="s">
        <v>1</v>
      </c>
      <c r="K9" s="140" t="s">
        <v>23</v>
      </c>
    </row>
    <row r="10" spans="1:12">
      <c r="C10" s="84"/>
      <c r="E10" s="84"/>
      <c r="K10" s="203" t="s">
        <v>80</v>
      </c>
    </row>
    <row r="11" spans="1:12">
      <c r="C11" s="84"/>
      <c r="E11" s="84"/>
      <c r="K11" s="84"/>
    </row>
  </sheetData>
  <mergeCells count="13">
    <mergeCell ref="A2:A4"/>
    <mergeCell ref="B2:B4"/>
    <mergeCell ref="K2:K4"/>
    <mergeCell ref="C3:C4"/>
    <mergeCell ref="D3:D4"/>
    <mergeCell ref="E3:E4"/>
    <mergeCell ref="F3:F4"/>
    <mergeCell ref="G3:G4"/>
    <mergeCell ref="H3:H4"/>
    <mergeCell ref="I3:I4"/>
    <mergeCell ref="J3:J4"/>
    <mergeCell ref="C2:E2"/>
    <mergeCell ref="F2:J2"/>
  </mergeCells>
  <phoneticPr fontId="7"/>
  <printOptions gridLinesSet="0"/>
  <pageMargins left="0.59055118110236227" right="0.39370078740157483" top="0.78740157480314965" bottom="0.98425196850393704" header="0.51181102362204722" footer="0.51181102362204722"/>
  <pageSetup paperSize="9" scale="86" orientation="portrait" verticalDpi="0" r:id="rId1"/>
  <headerFooter alignWithMargins="0">
    <oddFooter>&amp;C&amp;"ＭＳ Ｐゴシック,標準"&amp;F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2" sqref="A2:A4"/>
    </sheetView>
  </sheetViews>
  <sheetFormatPr defaultRowHeight="13.5"/>
  <cols>
    <col min="1" max="1" width="7.5" style="46" customWidth="1"/>
    <col min="2" max="2" width="13" style="46" customWidth="1"/>
    <col min="3" max="4" width="10.75" style="46" customWidth="1"/>
    <col min="5" max="5" width="8.625" style="46" customWidth="1"/>
    <col min="6" max="6" width="8.25" style="46" customWidth="1"/>
    <col min="7" max="7" width="9.75" style="46" customWidth="1"/>
    <col min="8" max="9" width="10.75" style="46" customWidth="1"/>
    <col min="10" max="10" width="8.625" style="46" customWidth="1"/>
    <col min="11" max="11" width="10.75" style="46" customWidth="1"/>
    <col min="12" max="16384" width="9" style="46"/>
  </cols>
  <sheetData>
    <row r="1" spans="1:12" s="42" customFormat="1" ht="18" thickBot="1">
      <c r="A1" s="83" t="s">
        <v>0</v>
      </c>
      <c r="B1" s="41"/>
      <c r="C1" s="41"/>
      <c r="E1" s="43"/>
      <c r="G1" s="44"/>
      <c r="H1" s="44"/>
      <c r="K1" s="90" t="s">
        <v>45</v>
      </c>
    </row>
    <row r="2" spans="1:12" s="85" customFormat="1" ht="24" customHeight="1">
      <c r="A2" s="280" t="s">
        <v>5</v>
      </c>
      <c r="B2" s="283" t="s">
        <v>6</v>
      </c>
      <c r="C2" s="297" t="s">
        <v>25</v>
      </c>
      <c r="D2" s="298"/>
      <c r="E2" s="299"/>
      <c r="F2" s="300" t="s">
        <v>39</v>
      </c>
      <c r="G2" s="301"/>
      <c r="H2" s="301"/>
      <c r="I2" s="301"/>
      <c r="J2" s="302"/>
      <c r="K2" s="286" t="s">
        <v>14</v>
      </c>
    </row>
    <row r="3" spans="1:12" s="85" customFormat="1" ht="24" customHeight="1">
      <c r="A3" s="281"/>
      <c r="B3" s="284"/>
      <c r="C3" s="289" t="s">
        <v>40</v>
      </c>
      <c r="D3" s="291" t="s">
        <v>41</v>
      </c>
      <c r="E3" s="293" t="s">
        <v>9</v>
      </c>
      <c r="F3" s="289" t="s">
        <v>42</v>
      </c>
      <c r="G3" s="295" t="s">
        <v>43</v>
      </c>
      <c r="H3" s="291" t="s">
        <v>44</v>
      </c>
      <c r="I3" s="291" t="s">
        <v>12</v>
      </c>
      <c r="J3" s="293" t="s">
        <v>13</v>
      </c>
      <c r="K3" s="287"/>
    </row>
    <row r="4" spans="1:12" s="85" customFormat="1" ht="24" customHeight="1">
      <c r="A4" s="282"/>
      <c r="B4" s="285"/>
      <c r="C4" s="290"/>
      <c r="D4" s="292"/>
      <c r="E4" s="294"/>
      <c r="F4" s="290"/>
      <c r="G4" s="296"/>
      <c r="H4" s="292"/>
      <c r="I4" s="292"/>
      <c r="J4" s="294"/>
      <c r="K4" s="288"/>
    </row>
    <row r="5" spans="1:12" s="85" customFormat="1" ht="29.25" customHeight="1">
      <c r="A5" s="86" t="s">
        <v>19</v>
      </c>
      <c r="B5" s="111">
        <f>SUM(B6:B8)</f>
        <v>1789102</v>
      </c>
      <c r="C5" s="112">
        <f>SUM(C6:C8)</f>
        <v>901205</v>
      </c>
      <c r="D5" s="113">
        <f>SUM(D6:D8)</f>
        <v>887897</v>
      </c>
      <c r="E5" s="128">
        <v>50.37</v>
      </c>
      <c r="F5" s="112">
        <f>SUM(F6:F8)</f>
        <v>9203</v>
      </c>
      <c r="G5" s="114">
        <f>SUM(G6:G8)</f>
        <v>3707</v>
      </c>
      <c r="H5" s="113">
        <f>SUM(H6:H8)</f>
        <v>834991</v>
      </c>
      <c r="I5" s="113">
        <f>SUM(I6:I8)</f>
        <v>847901</v>
      </c>
      <c r="J5" s="128">
        <v>47.39</v>
      </c>
      <c r="K5" s="115">
        <f>SUM(K6:K8)</f>
        <v>941201</v>
      </c>
      <c r="L5" s="87"/>
    </row>
    <row r="6" spans="1:12" s="85" customFormat="1" ht="29.25" customHeight="1">
      <c r="A6" s="88" t="s">
        <v>20</v>
      </c>
      <c r="B6" s="116">
        <v>89366</v>
      </c>
      <c r="C6" s="117">
        <v>85054</v>
      </c>
      <c r="D6" s="118">
        <v>4312</v>
      </c>
      <c r="E6" s="129">
        <v>95.17</v>
      </c>
      <c r="F6" s="117">
        <v>210</v>
      </c>
      <c r="G6" s="119">
        <v>24</v>
      </c>
      <c r="H6" s="118">
        <v>77987</v>
      </c>
      <c r="I6" s="120">
        <f>SUM(F6:H6)</f>
        <v>78221</v>
      </c>
      <c r="J6" s="129">
        <v>87.53</v>
      </c>
      <c r="K6" s="121">
        <v>11145</v>
      </c>
    </row>
    <row r="7" spans="1:12" s="85" customFormat="1" ht="29.25" customHeight="1">
      <c r="A7" s="88" t="s">
        <v>21</v>
      </c>
      <c r="B7" s="116">
        <v>36236</v>
      </c>
      <c r="C7" s="117">
        <v>33946</v>
      </c>
      <c r="D7" s="118">
        <v>2290</v>
      </c>
      <c r="E7" s="129">
        <v>93.68</v>
      </c>
      <c r="F7" s="117">
        <v>373</v>
      </c>
      <c r="G7" s="119">
        <v>0</v>
      </c>
      <c r="H7" s="118">
        <v>35707</v>
      </c>
      <c r="I7" s="120">
        <f>SUM(F7:H7)</f>
        <v>36080</v>
      </c>
      <c r="J7" s="129">
        <v>99.57</v>
      </c>
      <c r="K7" s="121">
        <v>156</v>
      </c>
    </row>
    <row r="8" spans="1:12" s="85" customFormat="1" ht="29.25" customHeight="1" thickBot="1">
      <c r="A8" s="89" t="s">
        <v>22</v>
      </c>
      <c r="B8" s="122">
        <v>1663500</v>
      </c>
      <c r="C8" s="123">
        <v>782205</v>
      </c>
      <c r="D8" s="124">
        <v>881295</v>
      </c>
      <c r="E8" s="130">
        <v>47.02</v>
      </c>
      <c r="F8" s="123">
        <v>8620</v>
      </c>
      <c r="G8" s="125">
        <v>3683</v>
      </c>
      <c r="H8" s="124">
        <v>721297</v>
      </c>
      <c r="I8" s="126">
        <f>SUM(F8:H8)</f>
        <v>733600</v>
      </c>
      <c r="J8" s="130">
        <v>44.1</v>
      </c>
      <c r="K8" s="127">
        <v>929900</v>
      </c>
    </row>
    <row r="9" spans="1:12">
      <c r="C9" s="84" t="s">
        <v>1</v>
      </c>
      <c r="E9" s="84" t="s">
        <v>1</v>
      </c>
      <c r="K9" s="84" t="s">
        <v>23</v>
      </c>
    </row>
    <row r="10" spans="1:12">
      <c r="C10" s="84"/>
      <c r="E10" s="84"/>
      <c r="K10" s="203" t="s">
        <v>80</v>
      </c>
    </row>
    <row r="11" spans="1:12">
      <c r="C11" s="84"/>
      <c r="E11" s="84"/>
      <c r="K11" s="84"/>
    </row>
  </sheetData>
  <mergeCells count="13">
    <mergeCell ref="A2:A4"/>
    <mergeCell ref="B2:B4"/>
    <mergeCell ref="K2:K4"/>
    <mergeCell ref="C3:C4"/>
    <mergeCell ref="D3:D4"/>
    <mergeCell ref="E3:E4"/>
    <mergeCell ref="F3:F4"/>
    <mergeCell ref="G3:G4"/>
    <mergeCell ref="H3:H4"/>
    <mergeCell ref="I3:I4"/>
    <mergeCell ref="J3:J4"/>
    <mergeCell ref="C2:E2"/>
    <mergeCell ref="F2:J2"/>
  </mergeCells>
  <phoneticPr fontId="7"/>
  <printOptions gridLinesSet="0"/>
  <pageMargins left="0.59055118110236227" right="0.39370078740157483" top="0.78740157480314965" bottom="0.98425196850393704" header="0.51181102362204722" footer="0.51181102362204722"/>
  <pageSetup paperSize="9" scale="86" orientation="portrait" verticalDpi="0" r:id="rId1"/>
  <headerFooter alignWithMargins="0">
    <oddFooter>&amp;C&amp;"ＭＳ Ｐゴシック,標準"&amp;F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2" sqref="A2:A4"/>
    </sheetView>
  </sheetViews>
  <sheetFormatPr defaultRowHeight="13.5"/>
  <cols>
    <col min="1" max="1" width="7.5" style="46" customWidth="1"/>
    <col min="2" max="2" width="13" style="46" customWidth="1"/>
    <col min="3" max="4" width="10.75" style="46" customWidth="1"/>
    <col min="5" max="5" width="8.625" style="46" customWidth="1"/>
    <col min="6" max="6" width="8.25" style="46" customWidth="1"/>
    <col min="7" max="7" width="9.75" style="46" customWidth="1"/>
    <col min="8" max="9" width="10.75" style="46" customWidth="1"/>
    <col min="10" max="10" width="8.625" style="46" customWidth="1"/>
    <col min="11" max="11" width="10.75" style="46" customWidth="1"/>
    <col min="12" max="16384" width="9" style="46"/>
  </cols>
  <sheetData>
    <row r="1" spans="1:12" s="42" customFormat="1" ht="18" thickBot="1">
      <c r="A1" s="83" t="s">
        <v>0</v>
      </c>
      <c r="B1" s="41"/>
      <c r="C1" s="41"/>
      <c r="E1" s="43"/>
      <c r="G1" s="44"/>
      <c r="H1" s="44"/>
      <c r="K1" s="90" t="s">
        <v>46</v>
      </c>
    </row>
    <row r="2" spans="1:12" s="85" customFormat="1" ht="24" customHeight="1">
      <c r="A2" s="280" t="s">
        <v>5</v>
      </c>
      <c r="B2" s="283" t="s">
        <v>6</v>
      </c>
      <c r="C2" s="297" t="s">
        <v>25</v>
      </c>
      <c r="D2" s="298"/>
      <c r="E2" s="299"/>
      <c r="F2" s="300" t="s">
        <v>47</v>
      </c>
      <c r="G2" s="301"/>
      <c r="H2" s="301"/>
      <c r="I2" s="301"/>
      <c r="J2" s="302"/>
      <c r="K2" s="286" t="s">
        <v>14</v>
      </c>
    </row>
    <row r="3" spans="1:12" s="85" customFormat="1" ht="24" customHeight="1">
      <c r="A3" s="281"/>
      <c r="B3" s="284"/>
      <c r="C3" s="289" t="s">
        <v>48</v>
      </c>
      <c r="D3" s="291" t="s">
        <v>49</v>
      </c>
      <c r="E3" s="293" t="s">
        <v>9</v>
      </c>
      <c r="F3" s="289" t="s">
        <v>50</v>
      </c>
      <c r="G3" s="295" t="s">
        <v>51</v>
      </c>
      <c r="H3" s="291" t="s">
        <v>52</v>
      </c>
      <c r="I3" s="291" t="s">
        <v>12</v>
      </c>
      <c r="J3" s="293" t="s">
        <v>13</v>
      </c>
      <c r="K3" s="287"/>
    </row>
    <row r="4" spans="1:12" s="85" customFormat="1" ht="24" customHeight="1">
      <c r="A4" s="282"/>
      <c r="B4" s="285"/>
      <c r="C4" s="290"/>
      <c r="D4" s="292"/>
      <c r="E4" s="294"/>
      <c r="F4" s="290"/>
      <c r="G4" s="296"/>
      <c r="H4" s="292"/>
      <c r="I4" s="292"/>
      <c r="J4" s="294"/>
      <c r="K4" s="288"/>
    </row>
    <row r="5" spans="1:12" s="85" customFormat="1" ht="29.25" customHeight="1">
      <c r="A5" s="86" t="s">
        <v>19</v>
      </c>
      <c r="B5" s="111">
        <v>1790181</v>
      </c>
      <c r="C5" s="112">
        <v>890607</v>
      </c>
      <c r="D5" s="113">
        <v>899574</v>
      </c>
      <c r="E5" s="128">
        <v>47.95</v>
      </c>
      <c r="F5" s="112">
        <v>9096</v>
      </c>
      <c r="G5" s="114">
        <v>3751</v>
      </c>
      <c r="H5" s="113">
        <v>828879</v>
      </c>
      <c r="I5" s="113">
        <f>SUM(F5:H5)</f>
        <v>841726</v>
      </c>
      <c r="J5" s="128">
        <v>47.02</v>
      </c>
      <c r="K5" s="115">
        <v>948455</v>
      </c>
      <c r="L5" s="87"/>
    </row>
    <row r="6" spans="1:12" s="85" customFormat="1" ht="29.25" customHeight="1">
      <c r="A6" s="88" t="s">
        <v>20</v>
      </c>
      <c r="B6" s="116">
        <v>89383</v>
      </c>
      <c r="C6" s="117">
        <v>85071</v>
      </c>
      <c r="D6" s="118">
        <v>4312</v>
      </c>
      <c r="E6" s="129">
        <v>95.18</v>
      </c>
      <c r="F6" s="117">
        <v>210</v>
      </c>
      <c r="G6" s="119">
        <v>24</v>
      </c>
      <c r="H6" s="118">
        <v>78004</v>
      </c>
      <c r="I6" s="120">
        <f>SUM(F6:H6)</f>
        <v>78238</v>
      </c>
      <c r="J6" s="129">
        <v>87.53</v>
      </c>
      <c r="K6" s="121">
        <v>11145</v>
      </c>
    </row>
    <row r="7" spans="1:12" s="85" customFormat="1" ht="29.25" customHeight="1">
      <c r="A7" s="88" t="s">
        <v>21</v>
      </c>
      <c r="B7" s="116">
        <v>36193</v>
      </c>
      <c r="C7" s="117">
        <v>33903</v>
      </c>
      <c r="D7" s="118">
        <v>2290</v>
      </c>
      <c r="E7" s="129">
        <v>93.67</v>
      </c>
      <c r="F7" s="117">
        <v>333</v>
      </c>
      <c r="G7" s="119">
        <v>0</v>
      </c>
      <c r="H7" s="118">
        <v>35704</v>
      </c>
      <c r="I7" s="120">
        <f>SUM(F7:H7)</f>
        <v>36037</v>
      </c>
      <c r="J7" s="129">
        <v>99.57</v>
      </c>
      <c r="K7" s="121">
        <v>156</v>
      </c>
    </row>
    <row r="8" spans="1:12" s="85" customFormat="1" ht="29.25" customHeight="1" thickBot="1">
      <c r="A8" s="89" t="s">
        <v>22</v>
      </c>
      <c r="B8" s="122">
        <v>1664605</v>
      </c>
      <c r="C8" s="123">
        <v>771633</v>
      </c>
      <c r="D8" s="124">
        <v>892972</v>
      </c>
      <c r="E8" s="130">
        <v>46.36</v>
      </c>
      <c r="F8" s="123">
        <v>8553</v>
      </c>
      <c r="G8" s="125">
        <v>3727</v>
      </c>
      <c r="H8" s="124">
        <v>715171</v>
      </c>
      <c r="I8" s="126">
        <f>SUM(F8:H8)</f>
        <v>727451</v>
      </c>
      <c r="J8" s="130">
        <v>43.7</v>
      </c>
      <c r="K8" s="127">
        <v>937154</v>
      </c>
    </row>
    <row r="9" spans="1:12">
      <c r="C9" s="84" t="s">
        <v>1</v>
      </c>
      <c r="E9" s="84" t="s">
        <v>1</v>
      </c>
      <c r="K9" s="84" t="s">
        <v>23</v>
      </c>
    </row>
    <row r="10" spans="1:12">
      <c r="C10" s="84"/>
      <c r="E10" s="84"/>
      <c r="K10" s="203" t="s">
        <v>80</v>
      </c>
    </row>
    <row r="11" spans="1:12">
      <c r="C11" s="84"/>
      <c r="E11" s="84"/>
      <c r="K11" s="84"/>
    </row>
  </sheetData>
  <mergeCells count="13">
    <mergeCell ref="A2:A4"/>
    <mergeCell ref="B2:B4"/>
    <mergeCell ref="K2:K4"/>
    <mergeCell ref="C3:C4"/>
    <mergeCell ref="D3:D4"/>
    <mergeCell ref="E3:E4"/>
    <mergeCell ref="F3:F4"/>
    <mergeCell ref="G3:G4"/>
    <mergeCell ref="H3:H4"/>
    <mergeCell ref="I3:I4"/>
    <mergeCell ref="J3:J4"/>
    <mergeCell ref="C2:E2"/>
    <mergeCell ref="F2:J2"/>
  </mergeCells>
  <phoneticPr fontId="7"/>
  <printOptions gridLinesSet="0"/>
  <pageMargins left="0.59055118110236227" right="0.39370078740157483" top="0.78740157480314965" bottom="0.98425196850393704" header="0.51181102362204722" footer="0.51181102362204722"/>
  <pageSetup paperSize="9" scale="86" orientation="portrait" verticalDpi="0" r:id="rId1"/>
  <headerFooter alignWithMargins="0">
    <oddFooter>&amp;C&amp;"ＭＳ Ｐゴシック,標準"&amp;F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75" workbookViewId="0">
      <selection activeCell="A2" sqref="A2"/>
    </sheetView>
  </sheetViews>
  <sheetFormatPr defaultRowHeight="13.5"/>
  <cols>
    <col min="1" max="1" width="12.625" style="46" customWidth="1"/>
    <col min="2" max="2" width="14.125" style="46" customWidth="1"/>
    <col min="3" max="3" width="13" style="46" customWidth="1"/>
    <col min="4" max="4" width="14.125" style="46" customWidth="1"/>
    <col min="5" max="5" width="10.75" style="46" customWidth="1"/>
    <col min="6" max="9" width="11.25" style="46" customWidth="1"/>
    <col min="10" max="10" width="10.75" style="46" customWidth="1"/>
    <col min="11" max="11" width="13.25" style="46" customWidth="1"/>
    <col min="12" max="16384" width="9" style="46"/>
  </cols>
  <sheetData>
    <row r="1" spans="1:12" ht="27.75" customHeight="1" thickBot="1">
      <c r="A1" s="40" t="s">
        <v>0</v>
      </c>
      <c r="B1" s="41"/>
      <c r="C1" s="41" t="s">
        <v>1</v>
      </c>
      <c r="D1" s="42"/>
      <c r="E1" s="43" t="s">
        <v>1</v>
      </c>
      <c r="F1" s="42"/>
      <c r="G1" s="44"/>
      <c r="H1" s="44"/>
      <c r="I1" s="42"/>
      <c r="J1" s="42"/>
      <c r="K1" s="45" t="s">
        <v>38</v>
      </c>
    </row>
    <row r="2" spans="1:12" ht="24" customHeight="1">
      <c r="A2" s="47" t="s">
        <v>1</v>
      </c>
      <c r="B2" s="48" t="s">
        <v>1</v>
      </c>
      <c r="C2" s="49" t="s">
        <v>25</v>
      </c>
      <c r="D2" s="49"/>
      <c r="E2" s="50"/>
      <c r="F2" s="51" t="s">
        <v>4</v>
      </c>
      <c r="G2" s="52"/>
      <c r="H2" s="52"/>
      <c r="I2" s="49"/>
      <c r="J2" s="50"/>
      <c r="K2" s="53"/>
    </row>
    <row r="3" spans="1:12" ht="24" customHeight="1">
      <c r="A3" s="54" t="s">
        <v>5</v>
      </c>
      <c r="B3" s="55" t="s">
        <v>6</v>
      </c>
      <c r="C3" s="55" t="s">
        <v>7</v>
      </c>
      <c r="D3" s="55" t="s">
        <v>8</v>
      </c>
      <c r="E3" s="55" t="s">
        <v>9</v>
      </c>
      <c r="F3" s="55" t="s">
        <v>10</v>
      </c>
      <c r="G3" s="55" t="s">
        <v>11</v>
      </c>
      <c r="H3" s="55" t="s">
        <v>11</v>
      </c>
      <c r="I3" s="55" t="s">
        <v>12</v>
      </c>
      <c r="J3" s="55" t="s">
        <v>13</v>
      </c>
      <c r="K3" s="56" t="s">
        <v>14</v>
      </c>
    </row>
    <row r="4" spans="1:12" ht="24" customHeight="1">
      <c r="A4" s="57"/>
      <c r="B4" s="58"/>
      <c r="C4" s="59" t="s">
        <v>15</v>
      </c>
      <c r="D4" s="59"/>
      <c r="E4" s="59"/>
      <c r="F4" s="60" t="s">
        <v>16</v>
      </c>
      <c r="G4" s="59" t="s">
        <v>17</v>
      </c>
      <c r="H4" s="59" t="s">
        <v>18</v>
      </c>
      <c r="I4" s="61"/>
      <c r="J4" s="62"/>
      <c r="K4" s="63"/>
    </row>
    <row r="5" spans="1:12" ht="29.25" customHeight="1">
      <c r="A5" s="75" t="s">
        <v>19</v>
      </c>
      <c r="B5" s="76">
        <v>1790041</v>
      </c>
      <c r="C5" s="76">
        <v>890143</v>
      </c>
      <c r="D5" s="76">
        <v>899898</v>
      </c>
      <c r="E5" s="77">
        <f>C5/B5*100</f>
        <v>49.727520207637703</v>
      </c>
      <c r="F5" s="76">
        <v>9100</v>
      </c>
      <c r="G5" s="76">
        <v>3751</v>
      </c>
      <c r="H5" s="76">
        <v>826940</v>
      </c>
      <c r="I5" s="80">
        <f>SUM(F5:H5)</f>
        <v>839791</v>
      </c>
      <c r="J5" s="77">
        <f>I5/B5*100</f>
        <v>46.914623743255042</v>
      </c>
      <c r="K5" s="78">
        <v>950250</v>
      </c>
      <c r="L5" s="67"/>
    </row>
    <row r="6" spans="1:12" ht="29.25" customHeight="1">
      <c r="A6" s="54" t="s">
        <v>20</v>
      </c>
      <c r="B6" s="64">
        <v>89394</v>
      </c>
      <c r="C6" s="64">
        <v>85081</v>
      </c>
      <c r="D6" s="64">
        <v>4312</v>
      </c>
      <c r="E6" s="68">
        <f>C6/B6*100</f>
        <v>95.17529140658209</v>
      </c>
      <c r="F6" s="64">
        <v>210</v>
      </c>
      <c r="G6" s="64">
        <v>24</v>
      </c>
      <c r="H6" s="64">
        <v>78015</v>
      </c>
      <c r="I6" s="81">
        <f>SUM(F6:H6)</f>
        <v>78249</v>
      </c>
      <c r="J6" s="68">
        <f>I6/B6*100</f>
        <v>87.532720316799782</v>
      </c>
      <c r="K6" s="69">
        <v>11145</v>
      </c>
    </row>
    <row r="7" spans="1:12" ht="29.25" customHeight="1">
      <c r="A7" s="54" t="s">
        <v>21</v>
      </c>
      <c r="B7" s="64">
        <v>36193</v>
      </c>
      <c r="C7" s="64">
        <v>33908</v>
      </c>
      <c r="D7" s="64">
        <v>2285</v>
      </c>
      <c r="E7" s="68">
        <f>C7/B7*100</f>
        <v>93.686624485397729</v>
      </c>
      <c r="F7" s="64">
        <v>333</v>
      </c>
      <c r="G7" s="64">
        <v>0</v>
      </c>
      <c r="H7" s="64">
        <v>35704</v>
      </c>
      <c r="I7" s="81">
        <f>SUM(F7:H7)</f>
        <v>36037</v>
      </c>
      <c r="J7" s="68">
        <f>I7/B7*100</f>
        <v>99.568977426574207</v>
      </c>
      <c r="K7" s="69">
        <v>156</v>
      </c>
    </row>
    <row r="8" spans="1:12" ht="29.25" customHeight="1" thickBot="1">
      <c r="A8" s="70" t="s">
        <v>22</v>
      </c>
      <c r="B8" s="71">
        <v>1664454</v>
      </c>
      <c r="C8" s="71">
        <v>771154</v>
      </c>
      <c r="D8" s="71">
        <v>893301</v>
      </c>
      <c r="E8" s="72">
        <f>C8/B8*100</f>
        <v>46.330748701976745</v>
      </c>
      <c r="F8" s="71">
        <v>8557</v>
      </c>
      <c r="G8" s="71">
        <v>3727</v>
      </c>
      <c r="H8" s="71">
        <v>713221</v>
      </c>
      <c r="I8" s="82">
        <f>SUM(F8:H8)</f>
        <v>725505</v>
      </c>
      <c r="J8" s="72">
        <f>I8/B8*100</f>
        <v>43.588167651373965</v>
      </c>
      <c r="K8" s="74">
        <v>938949</v>
      </c>
    </row>
    <row r="9" spans="1:12" ht="27.75" customHeight="1">
      <c r="A9" s="42"/>
      <c r="B9" s="42"/>
      <c r="C9" s="43" t="s">
        <v>1</v>
      </c>
      <c r="D9" s="42"/>
      <c r="E9" s="43" t="s">
        <v>1</v>
      </c>
      <c r="F9" s="42"/>
      <c r="G9" s="42"/>
      <c r="H9" s="42"/>
      <c r="I9" s="42"/>
      <c r="J9" s="42"/>
      <c r="K9" s="43" t="s">
        <v>23</v>
      </c>
    </row>
    <row r="10" spans="1:12">
      <c r="K10" s="203" t="s">
        <v>80</v>
      </c>
    </row>
    <row r="11" spans="1:12">
      <c r="E11" s="79"/>
      <c r="J11" s="79"/>
    </row>
    <row r="12" spans="1:12">
      <c r="E12" s="79"/>
      <c r="J12" s="79"/>
    </row>
    <row r="13" spans="1:12">
      <c r="E13" s="79"/>
      <c r="J13" s="79"/>
    </row>
    <row r="14" spans="1:12">
      <c r="E14" s="79"/>
      <c r="J14" s="79"/>
    </row>
  </sheetData>
  <phoneticPr fontId="7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75" workbookViewId="0">
      <selection activeCell="A2" sqref="A2"/>
    </sheetView>
  </sheetViews>
  <sheetFormatPr defaultRowHeight="13.5"/>
  <cols>
    <col min="1" max="1" width="12.625" style="46" customWidth="1"/>
    <col min="2" max="2" width="14.125" style="46" customWidth="1"/>
    <col min="3" max="3" width="13" style="46" customWidth="1"/>
    <col min="4" max="4" width="14.125" style="46" customWidth="1"/>
    <col min="5" max="5" width="10.75" style="46" customWidth="1"/>
    <col min="6" max="9" width="11.25" style="46" customWidth="1"/>
    <col min="10" max="10" width="10.75" style="46" customWidth="1"/>
    <col min="11" max="11" width="13.25" style="46" customWidth="1"/>
    <col min="12" max="16384" width="9" style="46"/>
  </cols>
  <sheetData>
    <row r="1" spans="1:12" ht="27.75" customHeight="1" thickBot="1">
      <c r="A1" s="40" t="s">
        <v>0</v>
      </c>
      <c r="B1" s="41"/>
      <c r="C1" s="41" t="s">
        <v>1</v>
      </c>
      <c r="D1" s="42"/>
      <c r="E1" s="43" t="s">
        <v>1</v>
      </c>
      <c r="F1" s="42"/>
      <c r="G1" s="44"/>
      <c r="H1" s="44"/>
      <c r="I1" s="42"/>
      <c r="J1" s="42"/>
      <c r="K1" s="45" t="s">
        <v>37</v>
      </c>
    </row>
    <row r="2" spans="1:12" ht="24" customHeight="1">
      <c r="A2" s="47" t="s">
        <v>1</v>
      </c>
      <c r="B2" s="48" t="s">
        <v>1</v>
      </c>
      <c r="C2" s="49" t="s">
        <v>25</v>
      </c>
      <c r="D2" s="49"/>
      <c r="E2" s="50"/>
      <c r="F2" s="51" t="s">
        <v>4</v>
      </c>
      <c r="G2" s="52"/>
      <c r="H2" s="52"/>
      <c r="I2" s="49"/>
      <c r="J2" s="50"/>
      <c r="K2" s="53"/>
    </row>
    <row r="3" spans="1:12" ht="24" customHeight="1">
      <c r="A3" s="54" t="s">
        <v>5</v>
      </c>
      <c r="B3" s="55" t="s">
        <v>6</v>
      </c>
      <c r="C3" s="55" t="s">
        <v>7</v>
      </c>
      <c r="D3" s="55" t="s">
        <v>8</v>
      </c>
      <c r="E3" s="55" t="s">
        <v>9</v>
      </c>
      <c r="F3" s="55" t="s">
        <v>10</v>
      </c>
      <c r="G3" s="55" t="s">
        <v>11</v>
      </c>
      <c r="H3" s="55" t="s">
        <v>11</v>
      </c>
      <c r="I3" s="55" t="s">
        <v>12</v>
      </c>
      <c r="J3" s="55" t="s">
        <v>13</v>
      </c>
      <c r="K3" s="56" t="s">
        <v>14</v>
      </c>
    </row>
    <row r="4" spans="1:12" ht="24" customHeight="1">
      <c r="A4" s="57"/>
      <c r="B4" s="58"/>
      <c r="C4" s="59" t="s">
        <v>15</v>
      </c>
      <c r="D4" s="59"/>
      <c r="E4" s="59"/>
      <c r="F4" s="60" t="s">
        <v>16</v>
      </c>
      <c r="G4" s="59" t="s">
        <v>17</v>
      </c>
      <c r="H4" s="59" t="s">
        <v>18</v>
      </c>
      <c r="I4" s="61"/>
      <c r="J4" s="62"/>
      <c r="K4" s="63"/>
    </row>
    <row r="5" spans="1:12" ht="29.25" customHeight="1">
      <c r="A5" s="75" t="s">
        <v>19</v>
      </c>
      <c r="B5" s="76">
        <v>1789041</v>
      </c>
      <c r="C5" s="76">
        <v>887853</v>
      </c>
      <c r="D5" s="76">
        <v>901188</v>
      </c>
      <c r="E5" s="77">
        <v>49.2</v>
      </c>
      <c r="F5" s="76">
        <v>9182</v>
      </c>
      <c r="G5" s="76">
        <f>SUM(G6:G8)</f>
        <v>4551</v>
      </c>
      <c r="H5" s="76">
        <v>823195</v>
      </c>
      <c r="I5" s="76">
        <v>836928</v>
      </c>
      <c r="J5" s="77">
        <v>46.8</v>
      </c>
      <c r="K5" s="78">
        <v>952113</v>
      </c>
      <c r="L5" s="67"/>
    </row>
    <row r="6" spans="1:12" ht="29.25" customHeight="1">
      <c r="A6" s="54" t="s">
        <v>20</v>
      </c>
      <c r="B6" s="64">
        <v>89394</v>
      </c>
      <c r="C6" s="64">
        <v>85071</v>
      </c>
      <c r="D6" s="64">
        <v>4323</v>
      </c>
      <c r="E6" s="68">
        <v>95.2</v>
      </c>
      <c r="F6" s="64">
        <v>210</v>
      </c>
      <c r="G6" s="64">
        <v>23</v>
      </c>
      <c r="H6" s="64">
        <v>78015</v>
      </c>
      <c r="I6" s="64">
        <v>78248</v>
      </c>
      <c r="J6" s="68">
        <v>87.5</v>
      </c>
      <c r="K6" s="69">
        <v>11145</v>
      </c>
    </row>
    <row r="7" spans="1:12" ht="29.25" customHeight="1">
      <c r="A7" s="54" t="s">
        <v>21</v>
      </c>
      <c r="B7" s="64">
        <v>36193</v>
      </c>
      <c r="C7" s="64">
        <v>33904</v>
      </c>
      <c r="D7" s="64">
        <v>2289</v>
      </c>
      <c r="E7" s="68">
        <v>93.7</v>
      </c>
      <c r="F7" s="64">
        <v>333</v>
      </c>
      <c r="G7" s="64">
        <v>0</v>
      </c>
      <c r="H7" s="64">
        <v>35704</v>
      </c>
      <c r="I7" s="64">
        <v>36037</v>
      </c>
      <c r="J7" s="68">
        <v>99.6</v>
      </c>
      <c r="K7" s="69">
        <v>179</v>
      </c>
    </row>
    <row r="8" spans="1:12" ht="29.25" customHeight="1" thickBot="1">
      <c r="A8" s="70" t="s">
        <v>22</v>
      </c>
      <c r="B8" s="71">
        <v>1663454</v>
      </c>
      <c r="C8" s="71">
        <v>768878</v>
      </c>
      <c r="D8" s="71">
        <v>894576</v>
      </c>
      <c r="E8" s="72">
        <v>46.2</v>
      </c>
      <c r="F8" s="71">
        <v>8639</v>
      </c>
      <c r="G8" s="71">
        <v>4528</v>
      </c>
      <c r="H8" s="71">
        <v>709476</v>
      </c>
      <c r="I8" s="73">
        <v>722643</v>
      </c>
      <c r="J8" s="72">
        <v>43.4</v>
      </c>
      <c r="K8" s="74">
        <v>940811</v>
      </c>
    </row>
    <row r="9" spans="1:12" ht="27.75" customHeight="1">
      <c r="A9" s="42"/>
      <c r="B9" s="42"/>
      <c r="C9" s="43" t="s">
        <v>1</v>
      </c>
      <c r="D9" s="42"/>
      <c r="E9" s="43" t="s">
        <v>1</v>
      </c>
      <c r="F9" s="42"/>
      <c r="G9" s="42"/>
      <c r="H9" s="42"/>
      <c r="I9" s="42"/>
      <c r="J9" s="42"/>
      <c r="K9" s="43" t="s">
        <v>23</v>
      </c>
    </row>
    <row r="10" spans="1:12">
      <c r="K10" s="203" t="s">
        <v>80</v>
      </c>
    </row>
  </sheetData>
  <phoneticPr fontId="7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"/>
  <sheetViews>
    <sheetView showGridLines="0" workbookViewId="0">
      <selection activeCell="B1" sqref="B1"/>
    </sheetView>
  </sheetViews>
  <sheetFormatPr defaultRowHeight="13.5"/>
  <cols>
    <col min="1" max="1" width="1" style="46" customWidth="1"/>
    <col min="2" max="2" width="6.875" style="46" customWidth="1"/>
    <col min="3" max="4" width="11.5" style="46" customWidth="1"/>
    <col min="5" max="5" width="9.75" style="46" customWidth="1"/>
    <col min="6" max="6" width="6.125" style="46" customWidth="1"/>
    <col min="7" max="8" width="7.75" style="46" customWidth="1"/>
    <col min="9" max="10" width="9.75" style="46" customWidth="1"/>
    <col min="11" max="11" width="6.125" style="46" customWidth="1"/>
    <col min="12" max="12" width="9.75" style="46" customWidth="1"/>
    <col min="13" max="16384" width="9" style="46"/>
  </cols>
  <sheetData>
    <row r="1" spans="2:13" s="134" customFormat="1" ht="18" thickBot="1">
      <c r="B1" s="135" t="s">
        <v>0</v>
      </c>
      <c r="C1" s="136"/>
      <c r="D1" s="136"/>
      <c r="F1" s="137"/>
      <c r="L1" s="156" t="s">
        <v>87</v>
      </c>
    </row>
    <row r="2" spans="2:13" s="141" customFormat="1">
      <c r="B2" s="186" t="s">
        <v>77</v>
      </c>
      <c r="C2" s="211" t="s">
        <v>6</v>
      </c>
      <c r="D2" s="214" t="s">
        <v>25</v>
      </c>
      <c r="E2" s="215"/>
      <c r="F2" s="216"/>
      <c r="G2" s="217" t="s">
        <v>39</v>
      </c>
      <c r="H2" s="218"/>
      <c r="I2" s="218"/>
      <c r="J2" s="218"/>
      <c r="K2" s="219"/>
      <c r="L2" s="220" t="s">
        <v>14</v>
      </c>
    </row>
    <row r="3" spans="2:13" s="141" customFormat="1">
      <c r="B3" s="185"/>
      <c r="C3" s="212"/>
      <c r="D3" s="223" t="s">
        <v>40</v>
      </c>
      <c r="E3" s="225" t="s">
        <v>41</v>
      </c>
      <c r="F3" s="227" t="s">
        <v>9</v>
      </c>
      <c r="G3" s="223" t="s">
        <v>42</v>
      </c>
      <c r="H3" s="229" t="s">
        <v>43</v>
      </c>
      <c r="I3" s="231" t="s">
        <v>44</v>
      </c>
      <c r="J3" s="225" t="s">
        <v>12</v>
      </c>
      <c r="K3" s="227" t="s">
        <v>13</v>
      </c>
      <c r="L3" s="221"/>
    </row>
    <row r="4" spans="2:13" s="141" customFormat="1">
      <c r="B4" s="187" t="s">
        <v>76</v>
      </c>
      <c r="C4" s="213"/>
      <c r="D4" s="224"/>
      <c r="E4" s="226"/>
      <c r="F4" s="228"/>
      <c r="G4" s="224"/>
      <c r="H4" s="230"/>
      <c r="I4" s="232"/>
      <c r="J4" s="226"/>
      <c r="K4" s="233"/>
      <c r="L4" s="222"/>
    </row>
    <row r="5" spans="2:13" s="141" customFormat="1" ht="29.25" customHeight="1">
      <c r="B5" s="157" t="s">
        <v>19</v>
      </c>
      <c r="C5" s="204">
        <f>SUM(C6:C8)</f>
        <v>1799186.8</v>
      </c>
      <c r="D5" s="205">
        <f>SUM(D6:D8)</f>
        <v>1010621.9</v>
      </c>
      <c r="E5" s="206">
        <f>SUM(E6:E8)</f>
        <v>788564.89999999991</v>
      </c>
      <c r="F5" s="210">
        <f>IF(C5=0," ",D5/C5*100)</f>
        <v>56.171037937806126</v>
      </c>
      <c r="G5" s="205">
        <f>SUM(G6:G8)</f>
        <v>10143.5</v>
      </c>
      <c r="H5" s="207">
        <f>SUM(H6:H8)</f>
        <v>4526.2</v>
      </c>
      <c r="I5" s="206">
        <f>SUM(I6:I8)</f>
        <v>906426</v>
      </c>
      <c r="J5" s="206">
        <f>SUM(J6:J8)</f>
        <v>921095.7</v>
      </c>
      <c r="K5" s="201">
        <f>IF(C5=0,"",J5/C5*100)</f>
        <v>51.195112147332331</v>
      </c>
      <c r="L5" s="208">
        <f>SUM(L6:L8)</f>
        <v>878091.1</v>
      </c>
      <c r="M5" s="142"/>
    </row>
    <row r="6" spans="2:13" s="141" customFormat="1" ht="29.25" customHeight="1">
      <c r="B6" s="163" t="s">
        <v>20</v>
      </c>
      <c r="C6" s="164">
        <f>SUM(D6:E6)</f>
        <v>89421.4</v>
      </c>
      <c r="D6" s="165">
        <v>85436.5</v>
      </c>
      <c r="E6" s="166">
        <v>3984.9</v>
      </c>
      <c r="F6" s="148">
        <f>IF(C6=0," ",D6/C6*100)</f>
        <v>95.543684174034411</v>
      </c>
      <c r="G6" s="165">
        <v>209.8</v>
      </c>
      <c r="H6" s="167">
        <v>13.8</v>
      </c>
      <c r="I6" s="166">
        <v>78052.7</v>
      </c>
      <c r="J6" s="199">
        <f>SUM(G6:I6)</f>
        <v>78276.3</v>
      </c>
      <c r="K6" s="148">
        <f>IF(C6=0,"",J6/C6*100)</f>
        <v>87.536428640124186</v>
      </c>
      <c r="L6" s="168">
        <f>C6-J6</f>
        <v>11145.099999999991</v>
      </c>
    </row>
    <row r="7" spans="2:13" s="141" customFormat="1" ht="29.25" customHeight="1">
      <c r="B7" s="163" t="s">
        <v>21</v>
      </c>
      <c r="C7" s="164">
        <f>SUM(D7:E7)</f>
        <v>45064.200000000004</v>
      </c>
      <c r="D7" s="165">
        <v>43335.4</v>
      </c>
      <c r="E7" s="166">
        <v>1728.8</v>
      </c>
      <c r="F7" s="148">
        <f>IF(C7=0," ",D7/C7*100)</f>
        <v>96.163695350189286</v>
      </c>
      <c r="G7" s="165">
        <v>373</v>
      </c>
      <c r="H7" s="167">
        <v>760.9</v>
      </c>
      <c r="I7" s="166">
        <v>43584.9</v>
      </c>
      <c r="J7" s="199">
        <f>SUM(G7:I7)</f>
        <v>44718.8</v>
      </c>
      <c r="K7" s="148">
        <f t="shared" ref="K7:K8" si="0">IF(C7=0,"",J7/C7*100)</f>
        <v>99.233537930330513</v>
      </c>
      <c r="L7" s="168">
        <f>C7-J7</f>
        <v>345.40000000000146</v>
      </c>
    </row>
    <row r="8" spans="2:13" s="141" customFormat="1" ht="29.25" customHeight="1" thickBot="1">
      <c r="B8" s="169" t="s">
        <v>22</v>
      </c>
      <c r="C8" s="170">
        <f>SUM(D8:E8)</f>
        <v>1664701.2</v>
      </c>
      <c r="D8" s="171">
        <v>881850</v>
      </c>
      <c r="E8" s="172">
        <v>782851.2</v>
      </c>
      <c r="F8" s="149">
        <f>IF(C8=0," ",D8/C8*100)</f>
        <v>52.973470554355337</v>
      </c>
      <c r="G8" s="171">
        <v>9560.7000000000007</v>
      </c>
      <c r="H8" s="173">
        <v>3751.5</v>
      </c>
      <c r="I8" s="172">
        <v>784788.4</v>
      </c>
      <c r="J8" s="200">
        <f>SUM(G8:I8)</f>
        <v>798100.6</v>
      </c>
      <c r="K8" s="149">
        <f t="shared" si="0"/>
        <v>47.942573718334557</v>
      </c>
      <c r="L8" s="174">
        <f>C8-J8</f>
        <v>866600.6</v>
      </c>
    </row>
    <row r="9" spans="2:13" s="139" customFormat="1" ht="12">
      <c r="B9" s="175"/>
      <c r="C9" s="175"/>
      <c r="D9" s="176" t="s">
        <v>1</v>
      </c>
      <c r="E9" s="175"/>
      <c r="F9" s="176" t="s">
        <v>1</v>
      </c>
      <c r="G9" s="175"/>
      <c r="H9" s="175"/>
      <c r="I9" s="175"/>
      <c r="J9" s="175"/>
      <c r="K9" s="175"/>
      <c r="L9" s="176" t="s">
        <v>23</v>
      </c>
    </row>
    <row r="10" spans="2:13">
      <c r="L10" s="84" t="s">
        <v>80</v>
      </c>
    </row>
  </sheetData>
  <mergeCells count="12">
    <mergeCell ref="L2:L4"/>
    <mergeCell ref="D3:D4"/>
    <mergeCell ref="E3:E4"/>
    <mergeCell ref="F3:F4"/>
    <mergeCell ref="G3:G4"/>
    <mergeCell ref="H3:H4"/>
    <mergeCell ref="I3:I4"/>
    <mergeCell ref="J3:J4"/>
    <mergeCell ref="K3:K4"/>
    <mergeCell ref="C2:C4"/>
    <mergeCell ref="D2:F2"/>
    <mergeCell ref="G2:K2"/>
  </mergeCells>
  <phoneticPr fontId="19"/>
  <printOptions gridLinesSet="0"/>
  <pageMargins left="0.59055118110236227" right="0.39370078740157483" top="0.78740157480314965" bottom="0.98425196850393704" header="0.51181102362204722" footer="0.51181102362204722"/>
  <pageSetup paperSize="9" scale="86" orientation="portrait" verticalDpi="0" r:id="rId1"/>
  <headerFooter alignWithMargins="0">
    <oddHeader>&amp;R&amp;"ＭＳ Ｐゴシック,標準"&amp;12&amp;A</oddHeader>
    <oddFooter>&amp;R&amp;F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75" workbookViewId="0">
      <selection activeCell="A2" sqref="A2"/>
    </sheetView>
  </sheetViews>
  <sheetFormatPr defaultRowHeight="13.5"/>
  <cols>
    <col min="1" max="1" width="12.625" style="46" customWidth="1"/>
    <col min="2" max="2" width="14.125" style="46" customWidth="1"/>
    <col min="3" max="3" width="13" style="46" customWidth="1"/>
    <col min="4" max="4" width="14.125" style="46" customWidth="1"/>
    <col min="5" max="5" width="10.75" style="46" customWidth="1"/>
    <col min="6" max="9" width="11.25" style="46" customWidth="1"/>
    <col min="10" max="10" width="10.75" style="46" customWidth="1"/>
    <col min="11" max="11" width="13.25" style="46" customWidth="1"/>
    <col min="12" max="16384" width="9" style="46"/>
  </cols>
  <sheetData>
    <row r="1" spans="1:12" ht="27.75" customHeight="1" thickBot="1">
      <c r="A1" s="40" t="s">
        <v>0</v>
      </c>
      <c r="B1" s="41"/>
      <c r="C1" s="41" t="s">
        <v>1</v>
      </c>
      <c r="D1" s="42"/>
      <c r="E1" s="43" t="s">
        <v>1</v>
      </c>
      <c r="F1" s="42"/>
      <c r="G1" s="44"/>
      <c r="H1" s="44"/>
      <c r="I1" s="42"/>
      <c r="J1" s="42"/>
      <c r="K1" s="45" t="s">
        <v>36</v>
      </c>
    </row>
    <row r="2" spans="1:12" ht="24" customHeight="1">
      <c r="A2" s="47" t="s">
        <v>1</v>
      </c>
      <c r="B2" s="48" t="s">
        <v>1</v>
      </c>
      <c r="C2" s="49" t="s">
        <v>25</v>
      </c>
      <c r="D2" s="49"/>
      <c r="E2" s="50"/>
      <c r="F2" s="51" t="s">
        <v>4</v>
      </c>
      <c r="G2" s="52"/>
      <c r="H2" s="52"/>
      <c r="I2" s="49"/>
      <c r="J2" s="50"/>
      <c r="K2" s="53"/>
    </row>
    <row r="3" spans="1:12" ht="24" customHeight="1">
      <c r="A3" s="54" t="s">
        <v>5</v>
      </c>
      <c r="B3" s="55" t="s">
        <v>6</v>
      </c>
      <c r="C3" s="55" t="s">
        <v>7</v>
      </c>
      <c r="D3" s="55" t="s">
        <v>8</v>
      </c>
      <c r="E3" s="55" t="s">
        <v>9</v>
      </c>
      <c r="F3" s="55" t="s">
        <v>10</v>
      </c>
      <c r="G3" s="55" t="s">
        <v>11</v>
      </c>
      <c r="H3" s="55" t="s">
        <v>11</v>
      </c>
      <c r="I3" s="55" t="s">
        <v>12</v>
      </c>
      <c r="J3" s="55" t="s">
        <v>13</v>
      </c>
      <c r="K3" s="56" t="s">
        <v>14</v>
      </c>
    </row>
    <row r="4" spans="1:12" ht="24" customHeight="1">
      <c r="A4" s="57"/>
      <c r="B4" s="58"/>
      <c r="C4" s="59" t="s">
        <v>15</v>
      </c>
      <c r="D4" s="59"/>
      <c r="E4" s="59"/>
      <c r="F4" s="60" t="s">
        <v>16</v>
      </c>
      <c r="G4" s="59" t="s">
        <v>17</v>
      </c>
      <c r="H4" s="59" t="s">
        <v>18</v>
      </c>
      <c r="I4" s="61"/>
      <c r="J4" s="62"/>
      <c r="K4" s="63"/>
    </row>
    <row r="5" spans="1:12" ht="29.25" customHeight="1">
      <c r="A5" s="54" t="s">
        <v>19</v>
      </c>
      <c r="B5" s="64">
        <f>SUM(B6:B8)</f>
        <v>1787241</v>
      </c>
      <c r="C5" s="64">
        <f>SUM(C6:C8)</f>
        <v>864231</v>
      </c>
      <c r="D5" s="64">
        <f>SUM(D6:D8)</f>
        <v>923010</v>
      </c>
      <c r="E5" s="65">
        <v>48</v>
      </c>
      <c r="F5" s="64">
        <f>SUM(F6:F8)</f>
        <v>9237</v>
      </c>
      <c r="G5" s="64">
        <f>SUM(G6:G8)</f>
        <v>4551</v>
      </c>
      <c r="H5" s="64">
        <f>SUM(H6:H8)</f>
        <v>813968</v>
      </c>
      <c r="I5" s="64">
        <f>SUM(I6:I8)</f>
        <v>827756</v>
      </c>
      <c r="J5" s="65">
        <v>46.3</v>
      </c>
      <c r="K5" s="66">
        <f>SUM(K6:K8)</f>
        <v>959485</v>
      </c>
      <c r="L5" s="67"/>
    </row>
    <row r="6" spans="1:12" ht="29.25" customHeight="1">
      <c r="A6" s="54" t="s">
        <v>20</v>
      </c>
      <c r="B6" s="64">
        <v>89395</v>
      </c>
      <c r="C6" s="64">
        <v>85073</v>
      </c>
      <c r="D6" s="64">
        <v>4322</v>
      </c>
      <c r="E6" s="68">
        <v>95.2</v>
      </c>
      <c r="F6" s="64">
        <v>210</v>
      </c>
      <c r="G6" s="64">
        <v>24</v>
      </c>
      <c r="H6" s="64">
        <v>78016</v>
      </c>
      <c r="I6" s="64">
        <v>78250</v>
      </c>
      <c r="J6" s="68">
        <v>87.5</v>
      </c>
      <c r="K6" s="69">
        <v>11145</v>
      </c>
    </row>
    <row r="7" spans="1:12" ht="29.25" customHeight="1">
      <c r="A7" s="54" t="s">
        <v>21</v>
      </c>
      <c r="B7" s="64">
        <v>35946</v>
      </c>
      <c r="C7" s="64">
        <v>33632</v>
      </c>
      <c r="D7" s="64">
        <v>2314</v>
      </c>
      <c r="E7" s="68">
        <v>93.6</v>
      </c>
      <c r="F7" s="64">
        <v>333</v>
      </c>
      <c r="G7" s="64">
        <v>0</v>
      </c>
      <c r="H7" s="64">
        <v>35434</v>
      </c>
      <c r="I7" s="64">
        <v>35767</v>
      </c>
      <c r="J7" s="68">
        <v>99.5</v>
      </c>
      <c r="K7" s="69">
        <v>179</v>
      </c>
    </row>
    <row r="8" spans="1:12" ht="29.25" customHeight="1" thickBot="1">
      <c r="A8" s="70" t="s">
        <v>22</v>
      </c>
      <c r="B8" s="71">
        <v>1661900</v>
      </c>
      <c r="C8" s="71">
        <v>745526</v>
      </c>
      <c r="D8" s="71">
        <v>916374</v>
      </c>
      <c r="E8" s="72">
        <v>44.9</v>
      </c>
      <c r="F8" s="71">
        <v>8694</v>
      </c>
      <c r="G8" s="71">
        <v>4527</v>
      </c>
      <c r="H8" s="71">
        <v>700518</v>
      </c>
      <c r="I8" s="73">
        <v>713739</v>
      </c>
      <c r="J8" s="72">
        <v>42.9</v>
      </c>
      <c r="K8" s="74">
        <v>948161</v>
      </c>
    </row>
    <row r="9" spans="1:12" ht="27.75" customHeight="1">
      <c r="A9" s="42"/>
      <c r="B9" s="42"/>
      <c r="C9" s="43" t="s">
        <v>1</v>
      </c>
      <c r="D9" s="42"/>
      <c r="E9" s="43" t="s">
        <v>1</v>
      </c>
      <c r="F9" s="42"/>
      <c r="G9" s="42"/>
      <c r="H9" s="42"/>
      <c r="I9" s="42"/>
      <c r="J9" s="42"/>
      <c r="K9" s="43" t="s">
        <v>23</v>
      </c>
    </row>
    <row r="10" spans="1:12">
      <c r="K10" s="203" t="s">
        <v>80</v>
      </c>
    </row>
  </sheetData>
  <phoneticPr fontId="7"/>
  <printOptions gridLinesSet="0"/>
  <pageMargins left="0.78700000000000003" right="0.78700000000000003" top="0.98399999999999999" bottom="0.98399999999999999" header="0.5" footer="0.5"/>
  <pageSetup paperSize="9" scale="65" orientation="portrait" horizontalDpi="0" verticalDpi="0" r:id="rId1"/>
  <headerFooter alignWithMargins="0">
    <oddHeader>&amp;A</oddHeader>
    <oddFooter>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75" workbookViewId="0">
      <selection activeCell="A2" sqref="A2"/>
    </sheetView>
  </sheetViews>
  <sheetFormatPr defaultRowHeight="13.5"/>
  <cols>
    <col min="1" max="1" width="12.625" style="46" customWidth="1"/>
    <col min="2" max="2" width="14.125" style="46" customWidth="1"/>
    <col min="3" max="3" width="13" style="46" customWidth="1"/>
    <col min="4" max="4" width="14.125" style="46" customWidth="1"/>
    <col min="5" max="5" width="10.75" style="46" customWidth="1"/>
    <col min="6" max="9" width="11.25" style="46" customWidth="1"/>
    <col min="10" max="10" width="10.75" style="46" customWidth="1"/>
    <col min="11" max="11" width="13.25" style="46" customWidth="1"/>
    <col min="12" max="16384" width="9" style="46"/>
  </cols>
  <sheetData>
    <row r="1" spans="1:12" ht="27.75" customHeight="1" thickBot="1">
      <c r="A1" s="40" t="s">
        <v>0</v>
      </c>
      <c r="B1" s="41"/>
      <c r="C1" s="41" t="s">
        <v>1</v>
      </c>
      <c r="D1" s="42"/>
      <c r="E1" s="43" t="s">
        <v>1</v>
      </c>
      <c r="F1" s="42"/>
      <c r="G1" s="44"/>
      <c r="H1" s="44"/>
      <c r="I1" s="42"/>
      <c r="J1" s="42"/>
      <c r="K1" s="45" t="s">
        <v>35</v>
      </c>
    </row>
    <row r="2" spans="1:12" ht="24" customHeight="1">
      <c r="A2" s="47" t="s">
        <v>1</v>
      </c>
      <c r="B2" s="48" t="s">
        <v>1</v>
      </c>
      <c r="C2" s="49" t="s">
        <v>25</v>
      </c>
      <c r="D2" s="49"/>
      <c r="E2" s="50"/>
      <c r="F2" s="51" t="s">
        <v>4</v>
      </c>
      <c r="G2" s="52"/>
      <c r="H2" s="52"/>
      <c r="I2" s="49"/>
      <c r="J2" s="50"/>
      <c r="K2" s="53"/>
    </row>
    <row r="3" spans="1:12" ht="24" customHeight="1">
      <c r="A3" s="54" t="s">
        <v>5</v>
      </c>
      <c r="B3" s="55" t="s">
        <v>6</v>
      </c>
      <c r="C3" s="55" t="s">
        <v>7</v>
      </c>
      <c r="D3" s="55" t="s">
        <v>8</v>
      </c>
      <c r="E3" s="55" t="s">
        <v>9</v>
      </c>
      <c r="F3" s="55" t="s">
        <v>10</v>
      </c>
      <c r="G3" s="55" t="s">
        <v>11</v>
      </c>
      <c r="H3" s="55" t="s">
        <v>11</v>
      </c>
      <c r="I3" s="55" t="s">
        <v>12</v>
      </c>
      <c r="J3" s="55" t="s">
        <v>13</v>
      </c>
      <c r="K3" s="56" t="s">
        <v>14</v>
      </c>
    </row>
    <row r="4" spans="1:12" ht="24" customHeight="1">
      <c r="A4" s="57"/>
      <c r="B4" s="58"/>
      <c r="C4" s="59" t="s">
        <v>15</v>
      </c>
      <c r="D4" s="59"/>
      <c r="E4" s="59"/>
      <c r="F4" s="60" t="s">
        <v>16</v>
      </c>
      <c r="G4" s="59" t="s">
        <v>17</v>
      </c>
      <c r="H4" s="59" t="s">
        <v>18</v>
      </c>
      <c r="I4" s="61"/>
      <c r="J4" s="62"/>
      <c r="K4" s="63"/>
    </row>
    <row r="5" spans="1:12" ht="29.25" customHeight="1">
      <c r="A5" s="54" t="s">
        <v>19</v>
      </c>
      <c r="B5" s="64">
        <f>SUM(B6:B8)</f>
        <v>1798502</v>
      </c>
      <c r="C5" s="64">
        <f t="shared" ref="C5:K5" si="0">SUM(C6:C8)</f>
        <v>844680</v>
      </c>
      <c r="D5" s="64">
        <f t="shared" si="0"/>
        <v>953822</v>
      </c>
      <c r="E5" s="65">
        <v>47</v>
      </c>
      <c r="F5" s="64">
        <f t="shared" si="0"/>
        <v>9079</v>
      </c>
      <c r="G5" s="64">
        <f t="shared" si="0"/>
        <v>4557</v>
      </c>
      <c r="H5" s="64">
        <f t="shared" si="0"/>
        <v>811035</v>
      </c>
      <c r="I5" s="64">
        <f t="shared" si="0"/>
        <v>824671</v>
      </c>
      <c r="J5" s="65">
        <v>45.9</v>
      </c>
      <c r="K5" s="66">
        <f t="shared" si="0"/>
        <v>973831</v>
      </c>
      <c r="L5" s="67"/>
    </row>
    <row r="6" spans="1:12" ht="29.25" customHeight="1">
      <c r="A6" s="54" t="s">
        <v>20</v>
      </c>
      <c r="B6" s="64">
        <v>89099</v>
      </c>
      <c r="C6" s="64">
        <v>84777</v>
      </c>
      <c r="D6" s="64">
        <v>4322</v>
      </c>
      <c r="E6" s="68">
        <v>95.1</v>
      </c>
      <c r="F6" s="64">
        <v>210</v>
      </c>
      <c r="G6" s="64">
        <v>23</v>
      </c>
      <c r="H6" s="64">
        <v>77720</v>
      </c>
      <c r="I6" s="64">
        <v>77953</v>
      </c>
      <c r="J6" s="68">
        <v>87.5</v>
      </c>
      <c r="K6" s="69">
        <v>11146</v>
      </c>
    </row>
    <row r="7" spans="1:12" ht="29.25" customHeight="1">
      <c r="A7" s="54" t="s">
        <v>21</v>
      </c>
      <c r="B7" s="64">
        <v>37970</v>
      </c>
      <c r="C7" s="64">
        <v>35660</v>
      </c>
      <c r="D7" s="64">
        <v>2310</v>
      </c>
      <c r="E7" s="68">
        <v>93.9</v>
      </c>
      <c r="F7" s="64">
        <v>333</v>
      </c>
      <c r="G7" s="64">
        <v>0</v>
      </c>
      <c r="H7" s="64">
        <v>37458</v>
      </c>
      <c r="I7" s="64">
        <v>37791</v>
      </c>
      <c r="J7" s="68">
        <v>99.5</v>
      </c>
      <c r="K7" s="69">
        <v>179</v>
      </c>
    </row>
    <row r="8" spans="1:12" ht="29.25" customHeight="1" thickBot="1">
      <c r="A8" s="70" t="s">
        <v>22</v>
      </c>
      <c r="B8" s="71">
        <v>1671433</v>
      </c>
      <c r="C8" s="71">
        <v>724243</v>
      </c>
      <c r="D8" s="71">
        <v>947190</v>
      </c>
      <c r="E8" s="72">
        <v>43.3</v>
      </c>
      <c r="F8" s="71">
        <v>8536</v>
      </c>
      <c r="G8" s="71">
        <v>4534</v>
      </c>
      <c r="H8" s="71">
        <v>695857</v>
      </c>
      <c r="I8" s="73">
        <v>708927</v>
      </c>
      <c r="J8" s="72">
        <v>42.4</v>
      </c>
      <c r="K8" s="74">
        <v>962506</v>
      </c>
    </row>
    <row r="9" spans="1:12" ht="27.75" customHeight="1">
      <c r="A9" s="42"/>
      <c r="B9" s="42"/>
      <c r="C9" s="43" t="s">
        <v>1</v>
      </c>
      <c r="D9" s="42"/>
      <c r="E9" s="43" t="s">
        <v>1</v>
      </c>
      <c r="F9" s="42"/>
      <c r="G9" s="42"/>
      <c r="H9" s="42"/>
      <c r="I9" s="42"/>
      <c r="J9" s="42"/>
      <c r="K9" s="43" t="s">
        <v>23</v>
      </c>
    </row>
    <row r="10" spans="1:12">
      <c r="K10" s="203" t="s">
        <v>80</v>
      </c>
    </row>
  </sheetData>
  <phoneticPr fontId="7"/>
  <printOptions gridLinesSet="0"/>
  <pageMargins left="0.78700000000000003" right="0.78700000000000003" top="0.98399999999999999" bottom="0.98399999999999999" header="0.5" footer="0.5"/>
  <pageSetup paperSize="9" scale="65" orientation="portrait" horizontalDpi="0" verticalDpi="0" r:id="rId1"/>
  <headerFooter alignWithMargins="0">
    <oddHeader>&amp;A</oddHeader>
    <oddFooter>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75" workbookViewId="0">
      <selection activeCell="A2" sqref="A2"/>
    </sheetView>
  </sheetViews>
  <sheetFormatPr defaultRowHeight="13.5"/>
  <cols>
    <col min="1" max="1" width="12.625" style="46" customWidth="1"/>
    <col min="2" max="2" width="14.125" style="46" customWidth="1"/>
    <col min="3" max="3" width="13" style="46" customWidth="1"/>
    <col min="4" max="4" width="14.125" style="46" customWidth="1"/>
    <col min="5" max="5" width="10.75" style="46" customWidth="1"/>
    <col min="6" max="9" width="11.25" style="46" customWidth="1"/>
    <col min="10" max="10" width="10.75" style="46" customWidth="1"/>
    <col min="11" max="11" width="13.25" style="46" customWidth="1"/>
    <col min="12" max="16384" width="9" style="46"/>
  </cols>
  <sheetData>
    <row r="1" spans="1:12" ht="27.75" customHeight="1" thickBot="1">
      <c r="A1" s="40" t="s">
        <v>0</v>
      </c>
      <c r="B1" s="41"/>
      <c r="C1" s="41" t="s">
        <v>1</v>
      </c>
      <c r="D1" s="42"/>
      <c r="E1" s="43" t="s">
        <v>1</v>
      </c>
      <c r="F1" s="42"/>
      <c r="G1" s="44"/>
      <c r="H1" s="44"/>
      <c r="I1" s="42"/>
      <c r="J1" s="42"/>
      <c r="K1" s="45" t="s">
        <v>34</v>
      </c>
    </row>
    <row r="2" spans="1:12" ht="24" customHeight="1">
      <c r="A2" s="47" t="s">
        <v>1</v>
      </c>
      <c r="B2" s="48" t="s">
        <v>1</v>
      </c>
      <c r="C2" s="49" t="s">
        <v>25</v>
      </c>
      <c r="D2" s="49"/>
      <c r="E2" s="50"/>
      <c r="F2" s="51" t="s">
        <v>4</v>
      </c>
      <c r="G2" s="52"/>
      <c r="H2" s="52"/>
      <c r="I2" s="49"/>
      <c r="J2" s="50"/>
      <c r="K2" s="53"/>
    </row>
    <row r="3" spans="1:12" ht="24" customHeight="1">
      <c r="A3" s="54" t="s">
        <v>5</v>
      </c>
      <c r="B3" s="55" t="s">
        <v>6</v>
      </c>
      <c r="C3" s="55" t="s">
        <v>7</v>
      </c>
      <c r="D3" s="55" t="s">
        <v>8</v>
      </c>
      <c r="E3" s="55" t="s">
        <v>9</v>
      </c>
      <c r="F3" s="55" t="s">
        <v>10</v>
      </c>
      <c r="G3" s="55" t="s">
        <v>11</v>
      </c>
      <c r="H3" s="55" t="s">
        <v>11</v>
      </c>
      <c r="I3" s="55" t="s">
        <v>12</v>
      </c>
      <c r="J3" s="55" t="s">
        <v>13</v>
      </c>
      <c r="K3" s="56" t="s">
        <v>14</v>
      </c>
    </row>
    <row r="4" spans="1:12" ht="24" customHeight="1">
      <c r="A4" s="57"/>
      <c r="B4" s="58"/>
      <c r="C4" s="59" t="s">
        <v>15</v>
      </c>
      <c r="D4" s="59"/>
      <c r="E4" s="59"/>
      <c r="F4" s="60" t="s">
        <v>16</v>
      </c>
      <c r="G4" s="59" t="s">
        <v>17</v>
      </c>
      <c r="H4" s="59" t="s">
        <v>18</v>
      </c>
      <c r="I4" s="61"/>
      <c r="J4" s="62"/>
      <c r="K4" s="63"/>
    </row>
    <row r="5" spans="1:12" ht="29.25" customHeight="1">
      <c r="A5" s="54" t="s">
        <v>19</v>
      </c>
      <c r="B5" s="64">
        <v>1794797</v>
      </c>
      <c r="C5" s="64">
        <v>831896</v>
      </c>
      <c r="D5" s="64">
        <v>962901</v>
      </c>
      <c r="E5" s="65">
        <v>46.4</v>
      </c>
      <c r="F5" s="64">
        <v>8961</v>
      </c>
      <c r="G5" s="64">
        <v>4559</v>
      </c>
      <c r="H5" s="64">
        <v>799255</v>
      </c>
      <c r="I5" s="64">
        <v>812775</v>
      </c>
      <c r="J5" s="65">
        <v>45.3</v>
      </c>
      <c r="K5" s="66">
        <v>982022</v>
      </c>
      <c r="L5" s="67"/>
    </row>
    <row r="6" spans="1:12" ht="29.25" customHeight="1">
      <c r="A6" s="54" t="s">
        <v>20</v>
      </c>
      <c r="B6" s="64">
        <v>88973</v>
      </c>
      <c r="C6" s="64">
        <v>84558</v>
      </c>
      <c r="D6" s="64">
        <v>4415</v>
      </c>
      <c r="E6" s="68">
        <v>95</v>
      </c>
      <c r="F6" s="64">
        <v>210</v>
      </c>
      <c r="G6" s="64">
        <v>24</v>
      </c>
      <c r="H6" s="64">
        <v>77594</v>
      </c>
      <c r="I6" s="64">
        <v>77828</v>
      </c>
      <c r="J6" s="68">
        <v>87.5</v>
      </c>
      <c r="K6" s="69">
        <v>11145</v>
      </c>
    </row>
    <row r="7" spans="1:12" ht="29.25" customHeight="1">
      <c r="A7" s="54" t="s">
        <v>21</v>
      </c>
      <c r="B7" s="64">
        <v>37969</v>
      </c>
      <c r="C7" s="64">
        <v>35561</v>
      </c>
      <c r="D7" s="64">
        <v>2408</v>
      </c>
      <c r="E7" s="68">
        <v>93.7</v>
      </c>
      <c r="F7" s="64">
        <v>333</v>
      </c>
      <c r="G7" s="64">
        <v>0</v>
      </c>
      <c r="H7" s="64">
        <v>37456</v>
      </c>
      <c r="I7" s="64">
        <v>37789</v>
      </c>
      <c r="J7" s="68">
        <v>99.5</v>
      </c>
      <c r="K7" s="69">
        <v>180</v>
      </c>
    </row>
    <row r="8" spans="1:12" ht="29.25" customHeight="1" thickBot="1">
      <c r="A8" s="70" t="s">
        <v>22</v>
      </c>
      <c r="B8" s="71">
        <v>1667855</v>
      </c>
      <c r="C8" s="71">
        <v>711777</v>
      </c>
      <c r="D8" s="71">
        <v>956078</v>
      </c>
      <c r="E8" s="72">
        <v>42.7</v>
      </c>
      <c r="F8" s="71">
        <v>8418</v>
      </c>
      <c r="G8" s="71">
        <v>4535</v>
      </c>
      <c r="H8" s="71">
        <v>684205</v>
      </c>
      <c r="I8" s="73">
        <v>697158</v>
      </c>
      <c r="J8" s="72">
        <v>41.8</v>
      </c>
      <c r="K8" s="74">
        <v>970697</v>
      </c>
    </row>
    <row r="9" spans="1:12" ht="27.75" customHeight="1">
      <c r="A9" s="42"/>
      <c r="B9" s="42"/>
      <c r="C9" s="43" t="s">
        <v>1</v>
      </c>
      <c r="D9" s="42"/>
      <c r="E9" s="43" t="s">
        <v>1</v>
      </c>
      <c r="F9" s="42"/>
      <c r="G9" s="42"/>
      <c r="H9" s="42"/>
      <c r="I9" s="42"/>
      <c r="J9" s="42"/>
      <c r="K9" s="43" t="s">
        <v>23</v>
      </c>
    </row>
    <row r="10" spans="1:12">
      <c r="K10" s="203" t="s">
        <v>80</v>
      </c>
    </row>
  </sheetData>
  <phoneticPr fontId="7"/>
  <printOptions gridLinesSet="0"/>
  <pageMargins left="0.78700000000000003" right="0.78700000000000003" top="0.98399999999999999" bottom="0.98399999999999999" header="0.5" footer="0.5"/>
  <pageSetup paperSize="9" scale="65" orientation="portrait" horizontalDpi="0" verticalDpi="0" r:id="rId1"/>
  <headerFooter alignWithMargins="0">
    <oddHeader>&amp;A</oddHeader>
    <oddFooter>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75" workbookViewId="0">
      <selection activeCell="A2" sqref="A2"/>
    </sheetView>
  </sheetViews>
  <sheetFormatPr defaultRowHeight="13.5"/>
  <cols>
    <col min="1" max="1" width="12.625" customWidth="1"/>
    <col min="2" max="2" width="14.125" customWidth="1"/>
    <col min="3" max="3" width="13" customWidth="1"/>
    <col min="4" max="4" width="14.125" customWidth="1"/>
    <col min="5" max="5" width="10.75" customWidth="1"/>
    <col min="6" max="9" width="11.25" customWidth="1"/>
    <col min="10" max="10" width="10.75" customWidth="1"/>
    <col min="11" max="11" width="13.25" customWidth="1"/>
  </cols>
  <sheetData>
    <row r="1" spans="1:12" ht="27.75" customHeight="1" thickBot="1">
      <c r="A1" s="31" t="s">
        <v>0</v>
      </c>
      <c r="B1" s="25"/>
      <c r="C1" s="25" t="s">
        <v>1</v>
      </c>
      <c r="D1" s="2"/>
      <c r="E1" s="3" t="s">
        <v>1</v>
      </c>
      <c r="F1" s="2"/>
      <c r="G1" s="32"/>
      <c r="H1" s="32"/>
      <c r="I1" s="2"/>
      <c r="J1" s="2"/>
      <c r="K1" s="26" t="s">
        <v>33</v>
      </c>
    </row>
    <row r="2" spans="1:12" ht="24" customHeight="1">
      <c r="A2" s="4" t="s">
        <v>1</v>
      </c>
      <c r="B2" s="5" t="s">
        <v>1</v>
      </c>
      <c r="C2" s="29" t="s">
        <v>25</v>
      </c>
      <c r="D2" s="29"/>
      <c r="E2" s="30"/>
      <c r="F2" s="33" t="s">
        <v>4</v>
      </c>
      <c r="G2" s="34"/>
      <c r="H2" s="34"/>
      <c r="I2" s="29"/>
      <c r="J2" s="30"/>
      <c r="K2" s="35"/>
    </row>
    <row r="3" spans="1:12" ht="24" customHeight="1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11</v>
      </c>
      <c r="I3" s="10" t="s">
        <v>12</v>
      </c>
      <c r="J3" s="10" t="s">
        <v>13</v>
      </c>
      <c r="K3" s="11" t="s">
        <v>14</v>
      </c>
    </row>
    <row r="4" spans="1:12" ht="24" customHeight="1">
      <c r="A4" s="12"/>
      <c r="B4" s="13"/>
      <c r="C4" s="27" t="s">
        <v>15</v>
      </c>
      <c r="D4" s="27"/>
      <c r="E4" s="27"/>
      <c r="F4" s="28" t="s">
        <v>16</v>
      </c>
      <c r="G4" s="27" t="s">
        <v>17</v>
      </c>
      <c r="H4" s="27" t="s">
        <v>18</v>
      </c>
      <c r="I4" s="14"/>
      <c r="J4" s="15"/>
      <c r="K4" s="16"/>
    </row>
    <row r="5" spans="1:12" ht="29.25" customHeight="1">
      <c r="A5" s="9" t="s">
        <v>19</v>
      </c>
      <c r="B5" s="17">
        <v>1796732</v>
      </c>
      <c r="C5" s="17">
        <v>803584</v>
      </c>
      <c r="D5" s="17">
        <v>993148</v>
      </c>
      <c r="E5" s="36">
        <v>44.7</v>
      </c>
      <c r="F5" s="17">
        <v>8953</v>
      </c>
      <c r="G5" s="17">
        <v>4558</v>
      </c>
      <c r="H5" s="17">
        <v>789402</v>
      </c>
      <c r="I5" s="17">
        <v>802913</v>
      </c>
      <c r="J5" s="36">
        <v>44.7</v>
      </c>
      <c r="K5" s="37">
        <v>993819</v>
      </c>
      <c r="L5" s="38"/>
    </row>
    <row r="6" spans="1:12" ht="29.25" customHeight="1">
      <c r="A6" s="9" t="s">
        <v>20</v>
      </c>
      <c r="B6" s="17">
        <v>88971</v>
      </c>
      <c r="C6" s="17">
        <v>84555</v>
      </c>
      <c r="D6" s="17">
        <v>4416</v>
      </c>
      <c r="E6" s="18">
        <v>95</v>
      </c>
      <c r="F6" s="17">
        <v>210</v>
      </c>
      <c r="G6" s="17">
        <v>24</v>
      </c>
      <c r="H6" s="17">
        <v>75288</v>
      </c>
      <c r="I6" s="17">
        <v>75522</v>
      </c>
      <c r="J6" s="18">
        <v>84.9</v>
      </c>
      <c r="K6" s="20">
        <v>13449</v>
      </c>
    </row>
    <row r="7" spans="1:12" ht="29.25" customHeight="1">
      <c r="A7" s="9" t="s">
        <v>21</v>
      </c>
      <c r="B7" s="17">
        <v>37968</v>
      </c>
      <c r="C7" s="17">
        <v>35560</v>
      </c>
      <c r="D7" s="17">
        <v>2408</v>
      </c>
      <c r="E7" s="18">
        <v>93.7</v>
      </c>
      <c r="F7" s="17">
        <v>333</v>
      </c>
      <c r="G7" s="17">
        <v>0</v>
      </c>
      <c r="H7" s="17">
        <v>37456</v>
      </c>
      <c r="I7" s="17">
        <v>37789</v>
      </c>
      <c r="J7" s="18">
        <v>99.5</v>
      </c>
      <c r="K7" s="20">
        <v>179</v>
      </c>
    </row>
    <row r="8" spans="1:12" ht="29.25" customHeight="1" thickBot="1">
      <c r="A8" s="21" t="s">
        <v>22</v>
      </c>
      <c r="B8" s="22">
        <v>1669793</v>
      </c>
      <c r="C8" s="22">
        <v>683469</v>
      </c>
      <c r="D8" s="22">
        <v>986324</v>
      </c>
      <c r="E8" s="23">
        <v>40.9</v>
      </c>
      <c r="F8" s="22">
        <v>8410</v>
      </c>
      <c r="G8" s="22">
        <v>4534</v>
      </c>
      <c r="H8" s="22">
        <v>676658</v>
      </c>
      <c r="I8" s="39">
        <v>689602</v>
      </c>
      <c r="J8" s="23">
        <v>41.3</v>
      </c>
      <c r="K8" s="24">
        <v>980191</v>
      </c>
    </row>
    <row r="9" spans="1:12" ht="27.75" customHeight="1">
      <c r="A9" s="2"/>
      <c r="B9" s="2"/>
      <c r="C9" s="3" t="s">
        <v>1</v>
      </c>
      <c r="D9" s="2"/>
      <c r="E9" s="3" t="s">
        <v>1</v>
      </c>
      <c r="F9" s="2"/>
      <c r="G9" s="2"/>
      <c r="H9" s="2"/>
      <c r="I9" s="2"/>
      <c r="J9" s="2"/>
      <c r="K9" s="3" t="s">
        <v>23</v>
      </c>
    </row>
    <row r="10" spans="1:12">
      <c r="K10" s="202" t="s">
        <v>80</v>
      </c>
    </row>
  </sheetData>
  <phoneticPr fontId="7"/>
  <printOptions gridLinesSet="0"/>
  <pageMargins left="0.78700000000000003" right="0.78700000000000003" top="0.98399999999999999" bottom="0.98399999999999999" header="0.5" footer="0.5"/>
  <pageSetup paperSize="9" scale="65" orientation="portrait" horizontalDpi="0" verticalDpi="0" r:id="rId1"/>
  <headerFooter alignWithMargins="0">
    <oddHeader>&amp;A</oddHeader>
    <oddFooter>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75" workbookViewId="0">
      <selection activeCell="A2" sqref="A2"/>
    </sheetView>
  </sheetViews>
  <sheetFormatPr defaultRowHeight="13.5"/>
  <cols>
    <col min="1" max="1" width="12.625" customWidth="1"/>
    <col min="2" max="2" width="14.125" customWidth="1"/>
    <col min="3" max="3" width="13" customWidth="1"/>
    <col min="4" max="4" width="14.125" customWidth="1"/>
    <col min="5" max="5" width="10.75" customWidth="1"/>
    <col min="6" max="9" width="11.25" customWidth="1"/>
    <col min="10" max="10" width="10.75" customWidth="1"/>
    <col min="11" max="11" width="13.25" customWidth="1"/>
  </cols>
  <sheetData>
    <row r="1" spans="1:12" ht="27.75" customHeight="1" thickBot="1">
      <c r="A1" s="31" t="s">
        <v>0</v>
      </c>
      <c r="B1" s="25"/>
      <c r="C1" s="25" t="s">
        <v>1</v>
      </c>
      <c r="D1" s="2"/>
      <c r="E1" s="3" t="s">
        <v>1</v>
      </c>
      <c r="F1" s="2"/>
      <c r="G1" s="32"/>
      <c r="H1" s="32"/>
      <c r="I1" s="2"/>
      <c r="J1" s="2"/>
      <c r="K1" s="26" t="s">
        <v>32</v>
      </c>
    </row>
    <row r="2" spans="1:12" ht="24" customHeight="1">
      <c r="A2" s="4" t="s">
        <v>1</v>
      </c>
      <c r="B2" s="5" t="s">
        <v>1</v>
      </c>
      <c r="C2" s="29" t="s">
        <v>25</v>
      </c>
      <c r="D2" s="29"/>
      <c r="E2" s="30"/>
      <c r="F2" s="33" t="s">
        <v>4</v>
      </c>
      <c r="G2" s="34"/>
      <c r="H2" s="34"/>
      <c r="I2" s="29"/>
      <c r="J2" s="30"/>
      <c r="K2" s="35"/>
    </row>
    <row r="3" spans="1:12" ht="24" customHeight="1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11</v>
      </c>
      <c r="I3" s="10" t="s">
        <v>12</v>
      </c>
      <c r="J3" s="10" t="s">
        <v>13</v>
      </c>
      <c r="K3" s="11" t="s">
        <v>14</v>
      </c>
    </row>
    <row r="4" spans="1:12" ht="24" customHeight="1">
      <c r="A4" s="12"/>
      <c r="B4" s="13"/>
      <c r="C4" s="27" t="s">
        <v>15</v>
      </c>
      <c r="D4" s="27"/>
      <c r="E4" s="27"/>
      <c r="F4" s="28" t="s">
        <v>16</v>
      </c>
      <c r="G4" s="27" t="s">
        <v>17</v>
      </c>
      <c r="H4" s="27" t="s">
        <v>18</v>
      </c>
      <c r="I4" s="14"/>
      <c r="J4" s="15"/>
      <c r="K4" s="16"/>
    </row>
    <row r="5" spans="1:12" ht="29.25" customHeight="1">
      <c r="A5" s="9" t="s">
        <v>19</v>
      </c>
      <c r="B5" s="17">
        <f>SUM(B6:B8)</f>
        <v>1787265</v>
      </c>
      <c r="C5" s="17">
        <f t="shared" ref="C5:I5" si="0">SUM(C6:C8)</f>
        <v>789476</v>
      </c>
      <c r="D5" s="17">
        <f t="shared" si="0"/>
        <v>997789</v>
      </c>
      <c r="E5" s="36">
        <v>44.2</v>
      </c>
      <c r="F5" s="17">
        <f t="shared" si="0"/>
        <v>8435</v>
      </c>
      <c r="G5" s="17">
        <f t="shared" si="0"/>
        <v>4554</v>
      </c>
      <c r="H5" s="17">
        <f t="shared" si="0"/>
        <v>774972</v>
      </c>
      <c r="I5" s="17">
        <f t="shared" si="0"/>
        <v>787961</v>
      </c>
      <c r="J5" s="36">
        <v>44.1</v>
      </c>
      <c r="K5" s="37">
        <f>SUM(K6:K8)</f>
        <v>999304</v>
      </c>
      <c r="L5" s="38"/>
    </row>
    <row r="6" spans="1:12" ht="29.25" customHeight="1">
      <c r="A6" s="9" t="s">
        <v>20</v>
      </c>
      <c r="B6" s="17">
        <v>88139</v>
      </c>
      <c r="C6" s="17">
        <v>83565</v>
      </c>
      <c r="D6" s="17">
        <v>4574</v>
      </c>
      <c r="E6" s="18">
        <v>94.8</v>
      </c>
      <c r="F6" s="17">
        <v>210</v>
      </c>
      <c r="G6" s="17">
        <v>24</v>
      </c>
      <c r="H6" s="17">
        <v>74456</v>
      </c>
      <c r="I6" s="17">
        <f>SUM(F6:H6)</f>
        <v>74690</v>
      </c>
      <c r="J6" s="18">
        <v>84.7</v>
      </c>
      <c r="K6" s="20">
        <v>13449</v>
      </c>
    </row>
    <row r="7" spans="1:12" ht="29.25" customHeight="1">
      <c r="A7" s="9" t="s">
        <v>21</v>
      </c>
      <c r="B7" s="17">
        <v>33947</v>
      </c>
      <c r="C7" s="17">
        <v>31542</v>
      </c>
      <c r="D7" s="17">
        <v>2405</v>
      </c>
      <c r="E7" s="18">
        <v>92.9</v>
      </c>
      <c r="F7" s="17">
        <v>310</v>
      </c>
      <c r="G7" s="17">
        <v>0</v>
      </c>
      <c r="H7" s="17">
        <v>33432</v>
      </c>
      <c r="I7" s="17">
        <f>SUM(F7:H7)</f>
        <v>33742</v>
      </c>
      <c r="J7" s="18">
        <v>99.4</v>
      </c>
      <c r="K7" s="20">
        <v>205</v>
      </c>
    </row>
    <row r="8" spans="1:12" ht="29.25" customHeight="1" thickBot="1">
      <c r="A8" s="21" t="s">
        <v>22</v>
      </c>
      <c r="B8" s="22">
        <v>1665179</v>
      </c>
      <c r="C8" s="22">
        <v>674369</v>
      </c>
      <c r="D8" s="22">
        <v>990810</v>
      </c>
      <c r="E8" s="23">
        <v>40.5</v>
      </c>
      <c r="F8" s="22">
        <v>7915</v>
      </c>
      <c r="G8" s="22">
        <v>4530</v>
      </c>
      <c r="H8" s="22">
        <v>667084</v>
      </c>
      <c r="I8" s="39">
        <f>SUM(F8:H8)</f>
        <v>679529</v>
      </c>
      <c r="J8" s="23">
        <v>40.799999999999997</v>
      </c>
      <c r="K8" s="24">
        <v>985650</v>
      </c>
    </row>
    <row r="9" spans="1:12" ht="27.75" customHeight="1">
      <c r="A9" s="2"/>
      <c r="B9" s="2"/>
      <c r="C9" s="3" t="s">
        <v>1</v>
      </c>
      <c r="D9" s="2"/>
      <c r="E9" s="3" t="s">
        <v>1</v>
      </c>
      <c r="F9" s="2"/>
      <c r="G9" s="2"/>
      <c r="H9" s="2"/>
      <c r="I9" s="2"/>
      <c r="J9" s="2"/>
      <c r="K9" s="3" t="s">
        <v>23</v>
      </c>
    </row>
    <row r="10" spans="1:12">
      <c r="K10" s="202" t="s">
        <v>80</v>
      </c>
    </row>
  </sheetData>
  <phoneticPr fontId="7"/>
  <printOptions gridLinesSet="0"/>
  <pageMargins left="0.78700000000000003" right="0.78700000000000003" top="0.98399999999999999" bottom="0.98399999999999999" header="0.5" footer="0.5"/>
  <pageSetup paperSize="9" scale="65" orientation="portrait" horizontalDpi="0" verticalDpi="0" r:id="rId1"/>
  <headerFooter alignWithMargins="0">
    <oddHeader>&amp;A</oddHeader>
    <oddFooter>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75" workbookViewId="0">
      <selection activeCell="A2" sqref="A2"/>
    </sheetView>
  </sheetViews>
  <sheetFormatPr defaultRowHeight="13.5"/>
  <cols>
    <col min="1" max="1" width="12.625" customWidth="1"/>
    <col min="2" max="2" width="14.125" customWidth="1"/>
    <col min="3" max="3" width="13" customWidth="1"/>
    <col min="4" max="4" width="14.125" customWidth="1"/>
    <col min="5" max="5" width="10.75" customWidth="1"/>
    <col min="6" max="9" width="11.25" customWidth="1"/>
    <col min="10" max="10" width="10.75" customWidth="1"/>
    <col min="11" max="11" width="13.25" customWidth="1"/>
  </cols>
  <sheetData>
    <row r="1" spans="1:12" ht="27.75" customHeight="1" thickBot="1">
      <c r="A1" s="31" t="s">
        <v>0</v>
      </c>
      <c r="B1" s="25"/>
      <c r="C1" s="25" t="s">
        <v>1</v>
      </c>
      <c r="D1" s="2"/>
      <c r="E1" s="3" t="s">
        <v>1</v>
      </c>
      <c r="F1" s="2"/>
      <c r="G1" s="32"/>
      <c r="H1" s="32"/>
      <c r="I1" s="2"/>
      <c r="J1" s="2"/>
      <c r="K1" s="26" t="s">
        <v>31</v>
      </c>
    </row>
    <row r="2" spans="1:12" ht="24" customHeight="1">
      <c r="A2" s="4" t="s">
        <v>1</v>
      </c>
      <c r="B2" s="5" t="s">
        <v>1</v>
      </c>
      <c r="C2" s="29" t="s">
        <v>25</v>
      </c>
      <c r="D2" s="29"/>
      <c r="E2" s="30"/>
      <c r="F2" s="33" t="s">
        <v>4</v>
      </c>
      <c r="G2" s="34"/>
      <c r="H2" s="34"/>
      <c r="I2" s="29"/>
      <c r="J2" s="30"/>
      <c r="K2" s="35"/>
    </row>
    <row r="3" spans="1:12" ht="24" customHeight="1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11</v>
      </c>
      <c r="I3" s="10" t="s">
        <v>12</v>
      </c>
      <c r="J3" s="10" t="s">
        <v>13</v>
      </c>
      <c r="K3" s="11" t="s">
        <v>14</v>
      </c>
    </row>
    <row r="4" spans="1:12" ht="24" customHeight="1">
      <c r="A4" s="12"/>
      <c r="B4" s="13"/>
      <c r="C4" s="27" t="s">
        <v>15</v>
      </c>
      <c r="D4" s="27"/>
      <c r="E4" s="27"/>
      <c r="F4" s="28" t="s">
        <v>16</v>
      </c>
      <c r="G4" s="27" t="s">
        <v>17</v>
      </c>
      <c r="H4" s="27" t="s">
        <v>18</v>
      </c>
      <c r="I4" s="14"/>
      <c r="J4" s="15"/>
      <c r="K4" s="16"/>
    </row>
    <row r="5" spans="1:12" ht="29.25" customHeight="1">
      <c r="A5" s="9" t="s">
        <v>19</v>
      </c>
      <c r="B5" s="17">
        <v>1776533</v>
      </c>
      <c r="C5" s="17">
        <v>772544</v>
      </c>
      <c r="D5" s="17">
        <v>1003989</v>
      </c>
      <c r="E5" s="36">
        <v>43.5</v>
      </c>
      <c r="F5" s="17">
        <v>8161</v>
      </c>
      <c r="G5" s="17">
        <v>4453</v>
      </c>
      <c r="H5" s="17">
        <v>765912</v>
      </c>
      <c r="I5" s="17">
        <v>778526</v>
      </c>
      <c r="J5" s="36">
        <v>43.8</v>
      </c>
      <c r="K5" s="37">
        <v>998007</v>
      </c>
      <c r="L5" s="38"/>
    </row>
    <row r="6" spans="1:12" ht="29.25" customHeight="1">
      <c r="A6" s="9" t="s">
        <v>20</v>
      </c>
      <c r="B6" s="17">
        <v>88993</v>
      </c>
      <c r="C6" s="17">
        <v>84422</v>
      </c>
      <c r="D6" s="17">
        <v>4571</v>
      </c>
      <c r="E6" s="18">
        <v>94.9</v>
      </c>
      <c r="F6" s="17">
        <v>210</v>
      </c>
      <c r="G6" s="17">
        <v>24</v>
      </c>
      <c r="H6" s="17">
        <v>75310</v>
      </c>
      <c r="I6" s="17">
        <v>75544</v>
      </c>
      <c r="J6" s="18">
        <v>84.9</v>
      </c>
      <c r="K6" s="20">
        <v>13449</v>
      </c>
    </row>
    <row r="7" spans="1:12" ht="29.25" customHeight="1">
      <c r="A7" s="9" t="s">
        <v>21</v>
      </c>
      <c r="B7" s="17">
        <v>33895</v>
      </c>
      <c r="C7" s="17">
        <v>31452</v>
      </c>
      <c r="D7" s="17">
        <v>2443</v>
      </c>
      <c r="E7" s="18">
        <v>92.8</v>
      </c>
      <c r="F7" s="17">
        <v>88</v>
      </c>
      <c r="G7" s="17">
        <v>0</v>
      </c>
      <c r="H7" s="17">
        <v>33628</v>
      </c>
      <c r="I7" s="17">
        <v>33716</v>
      </c>
      <c r="J7" s="18">
        <v>99.5</v>
      </c>
      <c r="K7" s="20">
        <v>179</v>
      </c>
    </row>
    <row r="8" spans="1:12" ht="29.25" customHeight="1" thickBot="1">
      <c r="A8" s="21" t="s">
        <v>22</v>
      </c>
      <c r="B8" s="22">
        <v>1653645</v>
      </c>
      <c r="C8" s="22">
        <v>656670</v>
      </c>
      <c r="D8" s="22">
        <v>996975</v>
      </c>
      <c r="E8" s="23">
        <v>39.700000000000003</v>
      </c>
      <c r="F8" s="22">
        <v>7863</v>
      </c>
      <c r="G8" s="22">
        <v>4429</v>
      </c>
      <c r="H8" s="22">
        <v>656974</v>
      </c>
      <c r="I8" s="22">
        <v>669266</v>
      </c>
      <c r="J8" s="23">
        <v>40.5</v>
      </c>
      <c r="K8" s="24">
        <v>984379</v>
      </c>
    </row>
    <row r="9" spans="1:12" ht="27.75" customHeight="1">
      <c r="A9" s="2"/>
      <c r="B9" s="2"/>
      <c r="C9" s="3" t="s">
        <v>1</v>
      </c>
      <c r="D9" s="2"/>
      <c r="E9" s="3" t="s">
        <v>1</v>
      </c>
      <c r="F9" s="2"/>
      <c r="G9" s="2"/>
      <c r="H9" s="2"/>
      <c r="I9" s="2"/>
      <c r="J9" s="2"/>
      <c r="K9" s="3" t="s">
        <v>23</v>
      </c>
    </row>
    <row r="10" spans="1:12">
      <c r="K10" s="202" t="s">
        <v>80</v>
      </c>
    </row>
  </sheetData>
  <phoneticPr fontId="7"/>
  <printOptions gridLinesSet="0"/>
  <pageMargins left="0.78700000000000003" right="0.78700000000000003" top="0.98399999999999999" bottom="0.98399999999999999" header="0.5" footer="0.5"/>
  <pageSetup paperSize="9" scale="65" orientation="portrait" horizontalDpi="4294967292" verticalDpi="0" r:id="rId1"/>
  <headerFooter alignWithMargins="0">
    <oddHeader>&amp;A</oddHeader>
    <oddFooter>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75" workbookViewId="0">
      <selection activeCell="A2" sqref="A2"/>
    </sheetView>
  </sheetViews>
  <sheetFormatPr defaultRowHeight="13.5"/>
  <cols>
    <col min="1" max="1" width="12.625" customWidth="1"/>
    <col min="2" max="2" width="14.125" customWidth="1"/>
    <col min="3" max="3" width="13" customWidth="1"/>
    <col min="4" max="4" width="14.125" customWidth="1"/>
    <col min="5" max="5" width="10.75" customWidth="1"/>
    <col min="6" max="9" width="11.25" customWidth="1"/>
    <col min="10" max="10" width="10.75" customWidth="1"/>
    <col min="11" max="11" width="13.25" customWidth="1"/>
  </cols>
  <sheetData>
    <row r="1" spans="1:12" ht="27.75" customHeight="1" thickBot="1">
      <c r="A1" s="31" t="s">
        <v>0</v>
      </c>
      <c r="B1" s="25"/>
      <c r="C1" s="25" t="s">
        <v>1</v>
      </c>
      <c r="D1" s="2"/>
      <c r="E1" s="3" t="s">
        <v>1</v>
      </c>
      <c r="F1" s="2"/>
      <c r="G1" s="32"/>
      <c r="H1" s="32"/>
      <c r="I1" s="2"/>
      <c r="J1" s="2"/>
      <c r="K1" s="26" t="s">
        <v>30</v>
      </c>
    </row>
    <row r="2" spans="1:12" ht="24" customHeight="1">
      <c r="A2" s="4" t="s">
        <v>1</v>
      </c>
      <c r="B2" s="5" t="s">
        <v>1</v>
      </c>
      <c r="C2" s="29" t="s">
        <v>25</v>
      </c>
      <c r="D2" s="29"/>
      <c r="E2" s="30"/>
      <c r="F2" s="33" t="s">
        <v>4</v>
      </c>
      <c r="G2" s="34"/>
      <c r="H2" s="34"/>
      <c r="I2" s="29"/>
      <c r="J2" s="30"/>
      <c r="K2" s="35"/>
    </row>
    <row r="3" spans="1:12" ht="24" customHeight="1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11</v>
      </c>
      <c r="I3" s="10" t="s">
        <v>12</v>
      </c>
      <c r="J3" s="10" t="s">
        <v>13</v>
      </c>
      <c r="K3" s="11" t="s">
        <v>14</v>
      </c>
    </row>
    <row r="4" spans="1:12" ht="24" customHeight="1">
      <c r="A4" s="12"/>
      <c r="B4" s="13"/>
      <c r="C4" s="27" t="s">
        <v>15</v>
      </c>
      <c r="D4" s="27"/>
      <c r="E4" s="27"/>
      <c r="F4" s="28" t="s">
        <v>16</v>
      </c>
      <c r="G4" s="27" t="s">
        <v>17</v>
      </c>
      <c r="H4" s="27" t="s">
        <v>18</v>
      </c>
      <c r="I4" s="14"/>
      <c r="J4" s="15"/>
      <c r="K4" s="16"/>
    </row>
    <row r="5" spans="1:12" ht="29.25" customHeight="1">
      <c r="A5" s="9" t="s">
        <v>19</v>
      </c>
      <c r="B5" s="17">
        <f>SUM(B6:B8)</f>
        <v>1777985</v>
      </c>
      <c r="C5" s="17">
        <f t="shared" ref="C5:I5" si="0">SUM(C6:C8)</f>
        <v>769849</v>
      </c>
      <c r="D5" s="17">
        <f t="shared" si="0"/>
        <v>1008136</v>
      </c>
      <c r="E5" s="36">
        <v>43.3</v>
      </c>
      <c r="F5" s="17">
        <f t="shared" si="0"/>
        <v>8445</v>
      </c>
      <c r="G5" s="17">
        <f t="shared" si="0"/>
        <v>6793</v>
      </c>
      <c r="H5" s="17">
        <f t="shared" si="0"/>
        <v>759635</v>
      </c>
      <c r="I5" s="17">
        <f t="shared" si="0"/>
        <v>774873</v>
      </c>
      <c r="J5" s="36">
        <v>43.6</v>
      </c>
      <c r="K5" s="37">
        <f>SUM(K6:K8)</f>
        <v>1003112</v>
      </c>
      <c r="L5" s="38"/>
    </row>
    <row r="6" spans="1:12" ht="29.25" customHeight="1">
      <c r="A6" s="9" t="s">
        <v>20</v>
      </c>
      <c r="B6" s="17">
        <v>89758</v>
      </c>
      <c r="C6" s="17">
        <v>85079</v>
      </c>
      <c r="D6" s="17">
        <v>4679</v>
      </c>
      <c r="E6" s="18">
        <v>94.8</v>
      </c>
      <c r="F6" s="17">
        <v>264</v>
      </c>
      <c r="G6" s="17">
        <v>24</v>
      </c>
      <c r="H6" s="17">
        <v>76021</v>
      </c>
      <c r="I6" s="17">
        <v>76309</v>
      </c>
      <c r="J6" s="18">
        <v>85</v>
      </c>
      <c r="K6" s="20">
        <v>13449</v>
      </c>
    </row>
    <row r="7" spans="1:12" ht="29.25" customHeight="1">
      <c r="A7" s="9" t="s">
        <v>21</v>
      </c>
      <c r="B7" s="17">
        <v>33900</v>
      </c>
      <c r="C7" s="17">
        <v>31466</v>
      </c>
      <c r="D7" s="17">
        <v>2434</v>
      </c>
      <c r="E7" s="18">
        <v>92.8</v>
      </c>
      <c r="F7" s="17">
        <v>87</v>
      </c>
      <c r="G7" s="17">
        <v>0</v>
      </c>
      <c r="H7" s="17">
        <v>33633</v>
      </c>
      <c r="I7" s="17">
        <v>33720</v>
      </c>
      <c r="J7" s="18">
        <v>99.5</v>
      </c>
      <c r="K7" s="20">
        <v>180</v>
      </c>
    </row>
    <row r="8" spans="1:12" ht="29.25" customHeight="1" thickBot="1">
      <c r="A8" s="21" t="s">
        <v>22</v>
      </c>
      <c r="B8" s="22">
        <v>1654327</v>
      </c>
      <c r="C8" s="22">
        <v>653304</v>
      </c>
      <c r="D8" s="22">
        <v>1001023</v>
      </c>
      <c r="E8" s="23">
        <v>39.5</v>
      </c>
      <c r="F8" s="22">
        <v>8094</v>
      </c>
      <c r="G8" s="22">
        <v>6769</v>
      </c>
      <c r="H8" s="22">
        <v>649981</v>
      </c>
      <c r="I8" s="22">
        <v>664844</v>
      </c>
      <c r="J8" s="23">
        <v>40.200000000000003</v>
      </c>
      <c r="K8" s="24">
        <v>989483</v>
      </c>
    </row>
    <row r="9" spans="1:12" ht="27.75" customHeight="1">
      <c r="A9" s="2"/>
      <c r="B9" s="2"/>
      <c r="C9" s="3" t="s">
        <v>1</v>
      </c>
      <c r="D9" s="2"/>
      <c r="E9" s="3" t="s">
        <v>1</v>
      </c>
      <c r="F9" s="2"/>
      <c r="G9" s="2"/>
      <c r="H9" s="2"/>
      <c r="I9" s="2"/>
      <c r="J9" s="2"/>
      <c r="K9" s="3" t="s">
        <v>23</v>
      </c>
    </row>
    <row r="10" spans="1:12">
      <c r="K10" s="202" t="s">
        <v>80</v>
      </c>
    </row>
  </sheetData>
  <phoneticPr fontId="7"/>
  <printOptions gridLinesSet="0"/>
  <pageMargins left="0.78700000000000003" right="0.78700000000000003" top="0.98399999999999999" bottom="0.98399999999999999" header="0.5" footer="0.5"/>
  <pageSetup paperSize="9" scale="65" orientation="portrait" horizontalDpi="4294967292" verticalDpi="0" r:id="rId1"/>
  <headerFooter alignWithMargins="0">
    <oddHeader>&amp;A</oddHeader>
    <oddFooter>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2" sqref="A2"/>
    </sheetView>
  </sheetViews>
  <sheetFormatPr defaultRowHeight="13.5"/>
  <cols>
    <col min="1" max="1" width="12.625" customWidth="1"/>
    <col min="2" max="2" width="14.125" customWidth="1"/>
    <col min="3" max="3" width="13" customWidth="1"/>
    <col min="4" max="4" width="14.125" customWidth="1"/>
    <col min="5" max="5" width="10.75" customWidth="1"/>
    <col min="6" max="9" width="11.25" customWidth="1"/>
    <col min="10" max="10" width="10.75" customWidth="1"/>
    <col min="11" max="11" width="13.25" customWidth="1"/>
  </cols>
  <sheetData>
    <row r="1" spans="1:11" ht="27.75" customHeight="1" thickBot="1">
      <c r="A1" s="31" t="s">
        <v>0</v>
      </c>
      <c r="B1" s="25"/>
      <c r="C1" s="25" t="s">
        <v>1</v>
      </c>
      <c r="D1" s="2"/>
      <c r="E1" s="3" t="s">
        <v>1</v>
      </c>
      <c r="F1" s="2"/>
      <c r="G1" s="32"/>
      <c r="H1" s="32"/>
      <c r="I1" s="2"/>
      <c r="J1" s="2"/>
      <c r="K1" s="26" t="s">
        <v>29</v>
      </c>
    </row>
    <row r="2" spans="1:11" ht="24" customHeight="1">
      <c r="A2" s="4" t="s">
        <v>1</v>
      </c>
      <c r="B2" s="5" t="s">
        <v>1</v>
      </c>
      <c r="C2" s="29" t="s">
        <v>25</v>
      </c>
      <c r="D2" s="29"/>
      <c r="E2" s="30"/>
      <c r="F2" s="33" t="s">
        <v>4</v>
      </c>
      <c r="G2" s="34"/>
      <c r="H2" s="34"/>
      <c r="I2" s="29"/>
      <c r="J2" s="30"/>
      <c r="K2" s="35"/>
    </row>
    <row r="3" spans="1:11" ht="24" customHeight="1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11</v>
      </c>
      <c r="I3" s="10" t="s">
        <v>12</v>
      </c>
      <c r="J3" s="10" t="s">
        <v>13</v>
      </c>
      <c r="K3" s="11" t="s">
        <v>14</v>
      </c>
    </row>
    <row r="4" spans="1:11" ht="24" customHeight="1">
      <c r="A4" s="12"/>
      <c r="B4" s="13"/>
      <c r="C4" s="27" t="s">
        <v>15</v>
      </c>
      <c r="D4" s="27"/>
      <c r="E4" s="27"/>
      <c r="F4" s="28" t="s">
        <v>16</v>
      </c>
      <c r="G4" s="27" t="s">
        <v>17</v>
      </c>
      <c r="H4" s="27" t="s">
        <v>18</v>
      </c>
      <c r="I4" s="14"/>
      <c r="J4" s="15"/>
      <c r="K4" s="16"/>
    </row>
    <row r="5" spans="1:11" ht="29.25" customHeight="1">
      <c r="A5" s="9" t="s">
        <v>19</v>
      </c>
      <c r="B5" s="17">
        <v>1778247</v>
      </c>
      <c r="C5" s="17">
        <v>767942</v>
      </c>
      <c r="D5" s="17">
        <v>1010305</v>
      </c>
      <c r="E5" s="18">
        <v>43.2</v>
      </c>
      <c r="F5" s="17">
        <v>7984</v>
      </c>
      <c r="G5" s="19">
        <v>6799</v>
      </c>
      <c r="H5" s="19">
        <v>757041</v>
      </c>
      <c r="I5" s="17">
        <f>SUM(F5:H5)</f>
        <v>771824</v>
      </c>
      <c r="J5" s="18">
        <v>43.4</v>
      </c>
      <c r="K5" s="20">
        <v>1006423</v>
      </c>
    </row>
    <row r="6" spans="1:11" ht="29.25" customHeight="1">
      <c r="A6" s="9" t="s">
        <v>20</v>
      </c>
      <c r="B6" s="17">
        <v>90693</v>
      </c>
      <c r="C6" s="17">
        <v>86013</v>
      </c>
      <c r="D6" s="17">
        <v>4680</v>
      </c>
      <c r="E6" s="18">
        <v>94.8</v>
      </c>
      <c r="F6" s="17">
        <v>269</v>
      </c>
      <c r="G6" s="17">
        <v>30</v>
      </c>
      <c r="H6" s="17">
        <v>76945</v>
      </c>
      <c r="I6" s="17">
        <f>SUM(F6:H6)</f>
        <v>77244</v>
      </c>
      <c r="J6" s="18">
        <v>85.2</v>
      </c>
      <c r="K6" s="20">
        <v>13449</v>
      </c>
    </row>
    <row r="7" spans="1:11" ht="29.25" customHeight="1">
      <c r="A7" s="9" t="s">
        <v>21</v>
      </c>
      <c r="B7" s="17">
        <v>33900</v>
      </c>
      <c r="C7" s="17">
        <v>31466</v>
      </c>
      <c r="D7" s="17">
        <v>2434</v>
      </c>
      <c r="E7" s="18">
        <v>92.8</v>
      </c>
      <c r="F7" s="17">
        <v>87</v>
      </c>
      <c r="G7" s="17">
        <v>0</v>
      </c>
      <c r="H7" s="17">
        <v>33675</v>
      </c>
      <c r="I7" s="17">
        <f>SUM(F7:H7)</f>
        <v>33762</v>
      </c>
      <c r="J7" s="18">
        <v>99.6</v>
      </c>
      <c r="K7" s="20">
        <v>138</v>
      </c>
    </row>
    <row r="8" spans="1:11" ht="29.25" customHeight="1" thickBot="1">
      <c r="A8" s="21" t="s">
        <v>22</v>
      </c>
      <c r="B8" s="22">
        <v>1653654</v>
      </c>
      <c r="C8" s="22">
        <v>650463</v>
      </c>
      <c r="D8" s="22">
        <v>1003191</v>
      </c>
      <c r="E8" s="23">
        <v>39.299999999999997</v>
      </c>
      <c r="F8" s="22">
        <v>7628</v>
      </c>
      <c r="G8" s="22">
        <v>6769</v>
      </c>
      <c r="H8" s="22">
        <v>646421</v>
      </c>
      <c r="I8" s="22">
        <f>SUM(F8:H8)</f>
        <v>660818</v>
      </c>
      <c r="J8" s="23">
        <v>40</v>
      </c>
      <c r="K8" s="24">
        <v>992836</v>
      </c>
    </row>
    <row r="9" spans="1:11" ht="27.75" customHeight="1">
      <c r="A9" s="2"/>
      <c r="B9" s="2"/>
      <c r="C9" s="3" t="s">
        <v>1</v>
      </c>
      <c r="D9" s="2"/>
      <c r="E9" s="3" t="s">
        <v>1</v>
      </c>
      <c r="F9" s="2"/>
      <c r="G9" s="2"/>
      <c r="H9" s="2"/>
      <c r="I9" s="2"/>
      <c r="J9" s="2"/>
      <c r="K9" s="3" t="s">
        <v>23</v>
      </c>
    </row>
    <row r="10" spans="1:11">
      <c r="K10" s="202" t="s">
        <v>80</v>
      </c>
    </row>
  </sheetData>
  <phoneticPr fontId="7"/>
  <printOptions gridLinesSet="0"/>
  <pageMargins left="0.78700000000000003" right="0.78700000000000003" top="0.98399999999999999" bottom="0.98399999999999999" header="0.5" footer="0.5"/>
  <pageSetup paperSize="9" scale="65" orientation="portrait" horizontalDpi="4294967292" verticalDpi="0" r:id="rId1"/>
  <headerFooter alignWithMargins="0">
    <oddHeader>&amp;A</oddHeader>
    <oddFooter>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workbookViewId="0">
      <selection activeCell="A2" sqref="A2"/>
    </sheetView>
  </sheetViews>
  <sheetFormatPr defaultRowHeight="13.5"/>
  <cols>
    <col min="1" max="1" width="12.625" customWidth="1"/>
    <col min="2" max="2" width="14.125" customWidth="1"/>
    <col min="3" max="3" width="13" customWidth="1"/>
    <col min="4" max="4" width="14.125" customWidth="1"/>
    <col min="5" max="5" width="10.75" customWidth="1"/>
    <col min="6" max="9" width="11.25" customWidth="1"/>
    <col min="10" max="10" width="10.75" customWidth="1"/>
    <col min="11" max="11" width="13.25" customWidth="1"/>
  </cols>
  <sheetData>
    <row r="1" spans="1:11" ht="27.75" customHeight="1" thickBot="1">
      <c r="A1" s="31" t="s">
        <v>0</v>
      </c>
      <c r="B1" s="25"/>
      <c r="C1" s="25" t="s">
        <v>1</v>
      </c>
      <c r="D1" s="2"/>
      <c r="E1" s="3" t="s">
        <v>1</v>
      </c>
      <c r="F1" s="2"/>
      <c r="G1" s="32"/>
      <c r="H1" s="32"/>
      <c r="I1" s="2"/>
      <c r="J1" s="2"/>
      <c r="K1" s="26" t="s">
        <v>28</v>
      </c>
    </row>
    <row r="2" spans="1:11" ht="24" customHeight="1">
      <c r="A2" s="4" t="s">
        <v>1</v>
      </c>
      <c r="B2" s="5" t="s">
        <v>1</v>
      </c>
      <c r="C2" s="29" t="s">
        <v>25</v>
      </c>
      <c r="D2" s="29"/>
      <c r="E2" s="30"/>
      <c r="F2" s="33" t="s">
        <v>4</v>
      </c>
      <c r="G2" s="34"/>
      <c r="H2" s="34"/>
      <c r="I2" s="29"/>
      <c r="J2" s="30"/>
      <c r="K2" s="35"/>
    </row>
    <row r="3" spans="1:11" ht="24" customHeight="1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11</v>
      </c>
      <c r="I3" s="10" t="s">
        <v>12</v>
      </c>
      <c r="J3" s="10" t="s">
        <v>13</v>
      </c>
      <c r="K3" s="11" t="s">
        <v>14</v>
      </c>
    </row>
    <row r="4" spans="1:11" ht="24" customHeight="1">
      <c r="A4" s="12"/>
      <c r="B4" s="13"/>
      <c r="C4" s="27" t="s">
        <v>15</v>
      </c>
      <c r="D4" s="27"/>
      <c r="E4" s="27"/>
      <c r="F4" s="28" t="s">
        <v>16</v>
      </c>
      <c r="G4" s="27" t="s">
        <v>17</v>
      </c>
      <c r="H4" s="27" t="s">
        <v>18</v>
      </c>
      <c r="I4" s="14"/>
      <c r="J4" s="15"/>
      <c r="K4" s="16"/>
    </row>
    <row r="5" spans="1:11" ht="29.25" customHeight="1">
      <c r="A5" s="9" t="s">
        <v>19</v>
      </c>
      <c r="B5" s="17">
        <v>1776278</v>
      </c>
      <c r="C5" s="17">
        <v>762933</v>
      </c>
      <c r="D5" s="17">
        <v>1013345</v>
      </c>
      <c r="E5" s="18">
        <v>43</v>
      </c>
      <c r="F5" s="17">
        <v>7891</v>
      </c>
      <c r="G5" s="19">
        <v>6800</v>
      </c>
      <c r="H5" s="19">
        <v>750100</v>
      </c>
      <c r="I5" s="17">
        <v>764791</v>
      </c>
      <c r="J5" s="18">
        <v>43.1</v>
      </c>
      <c r="K5" s="20">
        <v>1011487</v>
      </c>
    </row>
    <row r="6" spans="1:11" ht="29.25" customHeight="1">
      <c r="A6" s="9" t="s">
        <v>20</v>
      </c>
      <c r="B6" s="17">
        <v>90490</v>
      </c>
      <c r="C6" s="17">
        <v>85811</v>
      </c>
      <c r="D6" s="17">
        <v>4679</v>
      </c>
      <c r="E6" s="18">
        <v>94.8</v>
      </c>
      <c r="F6" s="17">
        <v>269</v>
      </c>
      <c r="G6" s="17">
        <v>30</v>
      </c>
      <c r="H6" s="17">
        <v>76742</v>
      </c>
      <c r="I6" s="17">
        <v>77041</v>
      </c>
      <c r="J6" s="18">
        <v>85.1</v>
      </c>
      <c r="K6" s="20">
        <v>13449</v>
      </c>
    </row>
    <row r="7" spans="1:11" ht="29.25" customHeight="1">
      <c r="A7" s="9" t="s">
        <v>21</v>
      </c>
      <c r="B7" s="17">
        <v>33180</v>
      </c>
      <c r="C7" s="17">
        <v>30743</v>
      </c>
      <c r="D7" s="17">
        <v>2437</v>
      </c>
      <c r="E7" s="18">
        <v>92.7</v>
      </c>
      <c r="F7" s="17">
        <v>87</v>
      </c>
      <c r="G7" s="17">
        <v>0</v>
      </c>
      <c r="H7" s="17">
        <v>32956</v>
      </c>
      <c r="I7" s="17">
        <v>33043</v>
      </c>
      <c r="J7" s="18">
        <v>99.6</v>
      </c>
      <c r="K7" s="20">
        <v>137</v>
      </c>
    </row>
    <row r="8" spans="1:11" ht="29.25" customHeight="1" thickBot="1">
      <c r="A8" s="21" t="s">
        <v>22</v>
      </c>
      <c r="B8" s="22">
        <v>1652608</v>
      </c>
      <c r="C8" s="22">
        <v>646379</v>
      </c>
      <c r="D8" s="22">
        <v>1006229</v>
      </c>
      <c r="E8" s="23">
        <v>39.1</v>
      </c>
      <c r="F8" s="22">
        <v>7535</v>
      </c>
      <c r="G8" s="22">
        <v>68770</v>
      </c>
      <c r="H8" s="22">
        <v>640402</v>
      </c>
      <c r="I8" s="22">
        <v>654707</v>
      </c>
      <c r="J8" s="23">
        <v>39.6</v>
      </c>
      <c r="K8" s="24">
        <v>997901</v>
      </c>
    </row>
    <row r="9" spans="1:11" ht="27.75" customHeight="1">
      <c r="A9" s="2"/>
      <c r="B9" s="2"/>
      <c r="C9" s="3" t="s">
        <v>1</v>
      </c>
      <c r="D9" s="2"/>
      <c r="E9" s="3" t="s">
        <v>1</v>
      </c>
      <c r="F9" s="2"/>
      <c r="G9" s="2"/>
      <c r="H9" s="2"/>
      <c r="I9" s="2"/>
      <c r="J9" s="2"/>
      <c r="K9" s="3" t="s">
        <v>23</v>
      </c>
    </row>
    <row r="10" spans="1:11">
      <c r="K10" s="202" t="s">
        <v>80</v>
      </c>
    </row>
  </sheetData>
  <phoneticPr fontId="7"/>
  <printOptions gridLinesSet="0"/>
  <pageMargins left="0.78700000000000003" right="0.78700000000000003" top="0.98399999999999999" bottom="0.98399999999999999" header="0.5" footer="0.5"/>
  <pageSetup paperSize="9" scale="65" orientation="portrait" horizontalDpi="4294967292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workbookViewId="0">
      <selection activeCell="A2" sqref="A2"/>
    </sheetView>
  </sheetViews>
  <sheetFormatPr defaultRowHeight="13.5"/>
  <cols>
    <col min="1" max="1" width="12.625" customWidth="1"/>
    <col min="2" max="2" width="14.125" customWidth="1"/>
    <col min="3" max="3" width="13" customWidth="1"/>
    <col min="4" max="4" width="14.125" customWidth="1"/>
    <col min="5" max="5" width="10.75" customWidth="1"/>
    <col min="6" max="9" width="11.25" customWidth="1"/>
    <col min="10" max="10" width="10.75" customWidth="1"/>
    <col min="11" max="11" width="13.25" customWidth="1"/>
  </cols>
  <sheetData>
    <row r="1" spans="1:11" ht="27.75" customHeight="1" thickBot="1">
      <c r="A1" s="31" t="s">
        <v>0</v>
      </c>
      <c r="B1" s="25"/>
      <c r="C1" s="25" t="s">
        <v>1</v>
      </c>
      <c r="D1" s="2"/>
      <c r="E1" s="3" t="s">
        <v>1</v>
      </c>
      <c r="F1" s="2"/>
      <c r="G1" s="32"/>
      <c r="H1" s="32"/>
      <c r="I1" s="2"/>
      <c r="J1" s="2"/>
      <c r="K1" s="26" t="s">
        <v>27</v>
      </c>
    </row>
    <row r="2" spans="1:11" ht="24" customHeight="1">
      <c r="A2" s="4" t="s">
        <v>1</v>
      </c>
      <c r="B2" s="5" t="s">
        <v>1</v>
      </c>
      <c r="C2" s="29" t="s">
        <v>25</v>
      </c>
      <c r="D2" s="29"/>
      <c r="E2" s="30"/>
      <c r="F2" s="33" t="s">
        <v>4</v>
      </c>
      <c r="G2" s="34"/>
      <c r="H2" s="34"/>
      <c r="I2" s="29"/>
      <c r="J2" s="30"/>
      <c r="K2" s="35"/>
    </row>
    <row r="3" spans="1:11" ht="24" customHeight="1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11</v>
      </c>
      <c r="I3" s="10" t="s">
        <v>12</v>
      </c>
      <c r="J3" s="10" t="s">
        <v>13</v>
      </c>
      <c r="K3" s="11" t="s">
        <v>14</v>
      </c>
    </row>
    <row r="4" spans="1:11" ht="24" customHeight="1">
      <c r="A4" s="12"/>
      <c r="B4" s="13"/>
      <c r="C4" s="27" t="s">
        <v>15</v>
      </c>
      <c r="D4" s="27"/>
      <c r="E4" s="27"/>
      <c r="F4" s="28" t="s">
        <v>16</v>
      </c>
      <c r="G4" s="27" t="s">
        <v>17</v>
      </c>
      <c r="H4" s="27" t="s">
        <v>18</v>
      </c>
      <c r="I4" s="14"/>
      <c r="J4" s="15"/>
      <c r="K4" s="16"/>
    </row>
    <row r="5" spans="1:11" ht="29.25" customHeight="1">
      <c r="A5" s="9" t="s">
        <v>19</v>
      </c>
      <c r="B5" s="17">
        <v>1774389</v>
      </c>
      <c r="C5" s="17">
        <v>759212</v>
      </c>
      <c r="D5" s="17">
        <v>1015177</v>
      </c>
      <c r="E5" s="18">
        <v>42.8</v>
      </c>
      <c r="F5" s="17">
        <v>7883</v>
      </c>
      <c r="G5" s="19">
        <v>6800</v>
      </c>
      <c r="H5" s="19">
        <v>743280</v>
      </c>
      <c r="I5" s="17">
        <v>757963</v>
      </c>
      <c r="J5" s="18">
        <v>42.7</v>
      </c>
      <c r="K5" s="20">
        <v>1016426</v>
      </c>
    </row>
    <row r="6" spans="1:11" ht="29.25" customHeight="1">
      <c r="A6" s="9" t="s">
        <v>20</v>
      </c>
      <c r="B6" s="17">
        <v>90478</v>
      </c>
      <c r="C6" s="17">
        <v>85720</v>
      </c>
      <c r="D6" s="17">
        <v>4758</v>
      </c>
      <c r="E6" s="18">
        <v>94.7</v>
      </c>
      <c r="F6" s="17">
        <v>269</v>
      </c>
      <c r="G6" s="17">
        <v>30</v>
      </c>
      <c r="H6" s="17">
        <v>76730</v>
      </c>
      <c r="I6" s="17">
        <v>77029</v>
      </c>
      <c r="J6" s="18">
        <v>85.1</v>
      </c>
      <c r="K6" s="20">
        <v>13449</v>
      </c>
    </row>
    <row r="7" spans="1:11" ht="29.25" customHeight="1">
      <c r="A7" s="9" t="s">
        <v>21</v>
      </c>
      <c r="B7" s="17">
        <v>33106</v>
      </c>
      <c r="C7" s="17">
        <v>30567</v>
      </c>
      <c r="D7" s="17">
        <v>2539</v>
      </c>
      <c r="E7" s="18">
        <v>92.3</v>
      </c>
      <c r="F7" s="17">
        <v>88</v>
      </c>
      <c r="G7" s="17">
        <v>0</v>
      </c>
      <c r="H7" s="17">
        <v>32881</v>
      </c>
      <c r="I7" s="17">
        <v>32969</v>
      </c>
      <c r="J7" s="18">
        <v>99.6</v>
      </c>
      <c r="K7" s="20">
        <v>137</v>
      </c>
    </row>
    <row r="8" spans="1:11" ht="29.25" customHeight="1" thickBot="1">
      <c r="A8" s="21" t="s">
        <v>22</v>
      </c>
      <c r="B8" s="22">
        <v>1650805</v>
      </c>
      <c r="C8" s="22">
        <v>642925</v>
      </c>
      <c r="D8" s="22">
        <v>1007880</v>
      </c>
      <c r="E8" s="23">
        <v>38.9</v>
      </c>
      <c r="F8" s="22">
        <v>7526</v>
      </c>
      <c r="G8" s="22">
        <v>6770</v>
      </c>
      <c r="H8" s="22">
        <v>633669</v>
      </c>
      <c r="I8" s="22">
        <v>647965</v>
      </c>
      <c r="J8" s="23">
        <v>39.299999999999997</v>
      </c>
      <c r="K8" s="24">
        <v>1002840</v>
      </c>
    </row>
    <row r="9" spans="1:11" ht="27.75" customHeight="1">
      <c r="A9" s="2"/>
      <c r="B9" s="2"/>
      <c r="C9" s="3" t="s">
        <v>1</v>
      </c>
      <c r="D9" s="2"/>
      <c r="E9" s="3" t="s">
        <v>1</v>
      </c>
      <c r="F9" s="2"/>
      <c r="G9" s="2"/>
      <c r="H9" s="2"/>
      <c r="I9" s="2"/>
      <c r="J9" s="2"/>
      <c r="K9" s="3" t="s">
        <v>23</v>
      </c>
    </row>
    <row r="10" spans="1:11">
      <c r="K10" s="202" t="s">
        <v>80</v>
      </c>
    </row>
  </sheetData>
  <phoneticPr fontId="7"/>
  <printOptions gridLinesSet="0"/>
  <pageMargins left="0.78700000000000003" right="0.78700000000000003" top="0.98399999999999999" bottom="0.98399999999999999" header="0.5" footer="0.5"/>
  <pageSetup paperSize="9" scale="65" orientation="portrait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"/>
  <sheetViews>
    <sheetView showGridLines="0" workbookViewId="0">
      <selection activeCell="B1" sqref="B1"/>
    </sheetView>
  </sheetViews>
  <sheetFormatPr defaultRowHeight="13.5"/>
  <cols>
    <col min="1" max="1" width="1" style="46" customWidth="1"/>
    <col min="2" max="2" width="6.875" style="46" customWidth="1"/>
    <col min="3" max="4" width="11.5" style="46" customWidth="1"/>
    <col min="5" max="5" width="9.75" style="46" customWidth="1"/>
    <col min="6" max="6" width="6.125" style="46" customWidth="1"/>
    <col min="7" max="8" width="7.75" style="46" customWidth="1"/>
    <col min="9" max="10" width="9.75" style="46" customWidth="1"/>
    <col min="11" max="11" width="6.125" style="46" customWidth="1"/>
    <col min="12" max="12" width="9.75" style="46" customWidth="1"/>
    <col min="13" max="16384" width="9" style="46"/>
  </cols>
  <sheetData>
    <row r="1" spans="2:13" s="134" customFormat="1" ht="18" thickBot="1">
      <c r="B1" s="135" t="s">
        <v>0</v>
      </c>
      <c r="C1" s="136"/>
      <c r="D1" s="136"/>
      <c r="F1" s="137"/>
      <c r="L1" s="156" t="s">
        <v>86</v>
      </c>
    </row>
    <row r="2" spans="2:13" s="141" customFormat="1">
      <c r="B2" s="186" t="s">
        <v>77</v>
      </c>
      <c r="C2" s="211" t="s">
        <v>6</v>
      </c>
      <c r="D2" s="214" t="s">
        <v>25</v>
      </c>
      <c r="E2" s="215"/>
      <c r="F2" s="216"/>
      <c r="G2" s="217" t="s">
        <v>39</v>
      </c>
      <c r="H2" s="218"/>
      <c r="I2" s="218"/>
      <c r="J2" s="218"/>
      <c r="K2" s="219"/>
      <c r="L2" s="220" t="s">
        <v>14</v>
      </c>
    </row>
    <row r="3" spans="2:13" s="141" customFormat="1">
      <c r="B3" s="185"/>
      <c r="C3" s="212"/>
      <c r="D3" s="223" t="s">
        <v>40</v>
      </c>
      <c r="E3" s="225" t="s">
        <v>41</v>
      </c>
      <c r="F3" s="227" t="s">
        <v>9</v>
      </c>
      <c r="G3" s="223" t="s">
        <v>42</v>
      </c>
      <c r="H3" s="229" t="s">
        <v>43</v>
      </c>
      <c r="I3" s="231" t="s">
        <v>44</v>
      </c>
      <c r="J3" s="225" t="s">
        <v>12</v>
      </c>
      <c r="K3" s="227" t="s">
        <v>13</v>
      </c>
      <c r="L3" s="221"/>
    </row>
    <row r="4" spans="2:13" s="141" customFormat="1">
      <c r="B4" s="187" t="s">
        <v>76</v>
      </c>
      <c r="C4" s="213"/>
      <c r="D4" s="224"/>
      <c r="E4" s="226"/>
      <c r="F4" s="228"/>
      <c r="G4" s="224"/>
      <c r="H4" s="230"/>
      <c r="I4" s="232"/>
      <c r="J4" s="226"/>
      <c r="K4" s="233"/>
      <c r="L4" s="222"/>
    </row>
    <row r="5" spans="2:13" s="141" customFormat="1" ht="29.25" customHeight="1">
      <c r="B5" s="157" t="s">
        <v>19</v>
      </c>
      <c r="C5" s="204">
        <f>SUM(C6:C8)</f>
        <v>1799956.8</v>
      </c>
      <c r="D5" s="205">
        <v>1010263.6</v>
      </c>
      <c r="E5" s="206">
        <v>789693.2</v>
      </c>
      <c r="F5" s="148">
        <f>IF(C5=0," ",D5/C5*100)</f>
        <v>56.127102606018099</v>
      </c>
      <c r="G5" s="205">
        <v>10252.4</v>
      </c>
      <c r="H5" s="207">
        <v>4526.2</v>
      </c>
      <c r="I5" s="206">
        <v>905308</v>
      </c>
      <c r="J5" s="206">
        <f>SUM(J6:J8)</f>
        <v>920086.6</v>
      </c>
      <c r="K5" s="201">
        <f>IF(C5=0,"",J5/C5*100)</f>
        <v>51.117149033799024</v>
      </c>
      <c r="L5" s="208">
        <f>SUM(L6:L8)</f>
        <v>879870.20000000007</v>
      </c>
      <c r="M5" s="142"/>
    </row>
    <row r="6" spans="2:13" s="141" customFormat="1" ht="29.25" customHeight="1">
      <c r="B6" s="163" t="s">
        <v>20</v>
      </c>
      <c r="C6" s="164">
        <f>SUM(D6:E6)</f>
        <v>89421.4</v>
      </c>
      <c r="D6" s="165">
        <v>85436.5</v>
      </c>
      <c r="E6" s="166">
        <v>3984.9</v>
      </c>
      <c r="F6" s="148">
        <f>IF(C6=0," ",D6/C6*100)</f>
        <v>95.543684174034411</v>
      </c>
      <c r="G6" s="165">
        <v>209.8</v>
      </c>
      <c r="H6" s="167">
        <v>13.8</v>
      </c>
      <c r="I6" s="166">
        <v>78052.7</v>
      </c>
      <c r="J6" s="199">
        <f>SUM(G6:I6)</f>
        <v>78276.3</v>
      </c>
      <c r="K6" s="148">
        <f>IF(C6=0,"",J6/C6*100)</f>
        <v>87.536428640124186</v>
      </c>
      <c r="L6" s="168">
        <f>C6-J6</f>
        <v>11145.099999999991</v>
      </c>
    </row>
    <row r="7" spans="2:13" s="141" customFormat="1" ht="29.25" customHeight="1">
      <c r="B7" s="163" t="s">
        <v>21</v>
      </c>
      <c r="C7" s="164">
        <f>SUM(D7:E7)</f>
        <v>45014.9</v>
      </c>
      <c r="D7" s="165">
        <v>43286.1</v>
      </c>
      <c r="E7" s="166">
        <v>1728.8</v>
      </c>
      <c r="F7" s="148">
        <f>IF(C7=0," ",D7/C7*100)</f>
        <v>96.159493856478633</v>
      </c>
      <c r="G7" s="165">
        <v>373</v>
      </c>
      <c r="H7" s="167">
        <v>760.9</v>
      </c>
      <c r="I7" s="166">
        <v>43535.6</v>
      </c>
      <c r="J7" s="199">
        <f>SUM(G7:I7)</f>
        <v>44669.5</v>
      </c>
      <c r="K7" s="148">
        <f t="shared" ref="K7:K8" si="0">IF(C7=0,"",J7/C7*100)</f>
        <v>99.232698506494515</v>
      </c>
      <c r="L7" s="168">
        <f>C7-J7</f>
        <v>345.40000000000146</v>
      </c>
    </row>
    <row r="8" spans="2:13" s="141" customFormat="1" ht="29.25" customHeight="1" thickBot="1">
      <c r="B8" s="169" t="s">
        <v>22</v>
      </c>
      <c r="C8" s="170">
        <f>SUM(D8:E8)</f>
        <v>1665520.5</v>
      </c>
      <c r="D8" s="171">
        <v>881541</v>
      </c>
      <c r="E8" s="172">
        <v>783979.5</v>
      </c>
      <c r="F8" s="149">
        <f>IF(C8=0," ",D8/C8*100)</f>
        <v>52.928859176455646</v>
      </c>
      <c r="G8" s="171">
        <v>9669.6</v>
      </c>
      <c r="H8" s="173">
        <v>3751.5</v>
      </c>
      <c r="I8" s="172">
        <v>783719.7</v>
      </c>
      <c r="J8" s="200">
        <f>SUM(G8:I8)</f>
        <v>797140.79999999993</v>
      </c>
      <c r="K8" s="149">
        <f t="shared" si="0"/>
        <v>47.861362258825388</v>
      </c>
      <c r="L8" s="174">
        <f>C8-J8</f>
        <v>868379.70000000007</v>
      </c>
    </row>
    <row r="9" spans="2:13" s="139" customFormat="1" ht="12">
      <c r="B9" s="175"/>
      <c r="C9" s="175"/>
      <c r="D9" s="176" t="s">
        <v>1</v>
      </c>
      <c r="E9" s="175"/>
      <c r="F9" s="176" t="s">
        <v>1</v>
      </c>
      <c r="G9" s="175"/>
      <c r="H9" s="175"/>
      <c r="I9" s="175"/>
      <c r="J9" s="175"/>
      <c r="K9" s="175"/>
      <c r="L9" s="176" t="s">
        <v>23</v>
      </c>
    </row>
    <row r="10" spans="2:13">
      <c r="L10" s="84" t="s">
        <v>80</v>
      </c>
    </row>
  </sheetData>
  <mergeCells count="12">
    <mergeCell ref="C2:C4"/>
    <mergeCell ref="D2:F2"/>
    <mergeCell ref="G2:K2"/>
    <mergeCell ref="L2:L4"/>
    <mergeCell ref="D3:D4"/>
    <mergeCell ref="E3:E4"/>
    <mergeCell ref="F3:F4"/>
    <mergeCell ref="G3:G4"/>
    <mergeCell ref="H3:H4"/>
    <mergeCell ref="I3:I4"/>
    <mergeCell ref="J3:J4"/>
    <mergeCell ref="K3:K4"/>
  </mergeCells>
  <phoneticPr fontId="19"/>
  <printOptions gridLinesSet="0"/>
  <pageMargins left="0.59055118110236227" right="0.39370078740157483" top="0.78740157480314965" bottom="0.98425196850393704" header="0.51181102362204722" footer="0.51181102362204722"/>
  <pageSetup paperSize="9" scale="86" orientation="portrait" verticalDpi="0" r:id="rId1"/>
  <headerFooter alignWithMargins="0">
    <oddHeader>&amp;R&amp;"ＭＳ Ｐゴシック,標準"&amp;12&amp;A</oddHeader>
    <oddFooter>&amp;R&amp;F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workbookViewId="0">
      <selection activeCell="A2" sqref="A2"/>
    </sheetView>
  </sheetViews>
  <sheetFormatPr defaultRowHeight="13.5"/>
  <cols>
    <col min="1" max="1" width="12.625" customWidth="1"/>
    <col min="2" max="2" width="14.125" customWidth="1"/>
    <col min="3" max="3" width="13" customWidth="1"/>
    <col min="4" max="4" width="14.125" customWidth="1"/>
    <col min="5" max="5" width="10.75" customWidth="1"/>
    <col min="6" max="9" width="11.25" customWidth="1"/>
    <col min="10" max="10" width="10.75" customWidth="1"/>
    <col min="11" max="11" width="13.25" customWidth="1"/>
  </cols>
  <sheetData>
    <row r="1" spans="1:11" ht="27.75" customHeight="1" thickBot="1">
      <c r="A1" s="31" t="s">
        <v>0</v>
      </c>
      <c r="B1" s="25"/>
      <c r="C1" s="25" t="s">
        <v>1</v>
      </c>
      <c r="D1" s="2"/>
      <c r="E1" s="3" t="s">
        <v>1</v>
      </c>
      <c r="F1" s="2"/>
      <c r="G1" s="2"/>
      <c r="H1" s="2"/>
      <c r="I1" s="2"/>
      <c r="J1" s="2"/>
      <c r="K1" s="26" t="s">
        <v>26</v>
      </c>
    </row>
    <row r="2" spans="1:11" ht="24" customHeight="1">
      <c r="A2" s="4" t="s">
        <v>1</v>
      </c>
      <c r="B2" s="5" t="s">
        <v>1</v>
      </c>
      <c r="C2" s="29" t="s">
        <v>25</v>
      </c>
      <c r="D2" s="29"/>
      <c r="E2" s="30"/>
      <c r="F2" s="7"/>
      <c r="G2" s="7"/>
      <c r="H2" s="6" t="s">
        <v>4</v>
      </c>
      <c r="I2" s="7"/>
      <c r="J2" s="7"/>
      <c r="K2" s="7"/>
    </row>
    <row r="3" spans="1:11" ht="24" customHeight="1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11</v>
      </c>
      <c r="I3" s="10" t="s">
        <v>12</v>
      </c>
      <c r="J3" s="10" t="s">
        <v>13</v>
      </c>
      <c r="K3" s="11" t="s">
        <v>14</v>
      </c>
    </row>
    <row r="4" spans="1:11" ht="24" customHeight="1">
      <c r="A4" s="12"/>
      <c r="B4" s="13"/>
      <c r="C4" s="27" t="s">
        <v>15</v>
      </c>
      <c r="D4" s="27"/>
      <c r="E4" s="27"/>
      <c r="F4" s="28" t="s">
        <v>16</v>
      </c>
      <c r="G4" s="27" t="s">
        <v>17</v>
      </c>
      <c r="H4" s="27" t="s">
        <v>18</v>
      </c>
      <c r="I4" s="14"/>
      <c r="J4" s="15"/>
      <c r="K4" s="16"/>
    </row>
    <row r="5" spans="1:11" ht="29.25" customHeight="1">
      <c r="A5" s="9" t="s">
        <v>19</v>
      </c>
      <c r="B5" s="17">
        <v>1774190</v>
      </c>
      <c r="C5" s="17">
        <v>755526</v>
      </c>
      <c r="D5" s="17">
        <v>1018664</v>
      </c>
      <c r="E5" s="18">
        <f>ROUND(C5/B5*100,1)</f>
        <v>42.6</v>
      </c>
      <c r="F5" s="17">
        <v>7935</v>
      </c>
      <c r="G5" s="19">
        <v>6799</v>
      </c>
      <c r="H5" s="19">
        <v>732063</v>
      </c>
      <c r="I5" s="17">
        <f>SUM(F5:H5)</f>
        <v>746797</v>
      </c>
      <c r="J5" s="18">
        <f>ROUND(I5/B5*100,1)</f>
        <v>42.1</v>
      </c>
      <c r="K5" s="20">
        <v>1027393</v>
      </c>
    </row>
    <row r="6" spans="1:11" ht="29.25" customHeight="1">
      <c r="A6" s="9" t="s">
        <v>20</v>
      </c>
      <c r="B6" s="17">
        <v>90482</v>
      </c>
      <c r="C6" s="17">
        <v>85720</v>
      </c>
      <c r="D6" s="17">
        <v>4762</v>
      </c>
      <c r="E6" s="18">
        <f>ROUND(C6/B6*100,1)</f>
        <v>94.7</v>
      </c>
      <c r="F6" s="17">
        <v>284</v>
      </c>
      <c r="G6" s="17">
        <v>30</v>
      </c>
      <c r="H6" s="17">
        <v>76585</v>
      </c>
      <c r="I6" s="17">
        <f>SUM(F6:H6)</f>
        <v>76899</v>
      </c>
      <c r="J6" s="18">
        <f>ROUND(I6/B6*100,1)</f>
        <v>85</v>
      </c>
      <c r="K6" s="20">
        <v>13583</v>
      </c>
    </row>
    <row r="7" spans="1:11" ht="29.25" customHeight="1">
      <c r="A7" s="9" t="s">
        <v>21</v>
      </c>
      <c r="B7" s="17">
        <v>33285</v>
      </c>
      <c r="C7" s="17">
        <v>30644</v>
      </c>
      <c r="D7" s="17">
        <v>2641</v>
      </c>
      <c r="E7" s="18">
        <f>ROUND(C7/B7*100,1)</f>
        <v>92.1</v>
      </c>
      <c r="F7" s="17">
        <v>87</v>
      </c>
      <c r="G7" s="17">
        <v>0</v>
      </c>
      <c r="H7" s="17">
        <v>32968</v>
      </c>
      <c r="I7" s="17">
        <f>SUM(F7:H7)</f>
        <v>33055</v>
      </c>
      <c r="J7" s="18">
        <f>ROUND(I7/B7*100,1)</f>
        <v>99.3</v>
      </c>
      <c r="K7" s="20">
        <v>230</v>
      </c>
    </row>
    <row r="8" spans="1:11" ht="29.25" customHeight="1" thickBot="1">
      <c r="A8" s="21" t="s">
        <v>22</v>
      </c>
      <c r="B8" s="22">
        <v>1650423</v>
      </c>
      <c r="C8" s="22">
        <v>639162</v>
      </c>
      <c r="D8" s="22">
        <v>1011261</v>
      </c>
      <c r="E8" s="23">
        <f>ROUND(C8/B8*100,1)</f>
        <v>38.700000000000003</v>
      </c>
      <c r="F8" s="22">
        <v>7564</v>
      </c>
      <c r="G8" s="22">
        <v>6769</v>
      </c>
      <c r="H8" s="22">
        <v>622510</v>
      </c>
      <c r="I8" s="22">
        <f>SUM(F8:H8)</f>
        <v>636843</v>
      </c>
      <c r="J8" s="23">
        <f>ROUND(I8/B8*100,1)</f>
        <v>38.6</v>
      </c>
      <c r="K8" s="24">
        <v>1013580</v>
      </c>
    </row>
    <row r="9" spans="1:11" ht="27.75" customHeight="1">
      <c r="A9" s="2"/>
      <c r="B9" s="2"/>
      <c r="C9" s="3" t="s">
        <v>1</v>
      </c>
      <c r="D9" s="2"/>
      <c r="E9" s="3" t="s">
        <v>1</v>
      </c>
      <c r="F9" s="2"/>
      <c r="G9" s="2"/>
      <c r="H9" s="2"/>
      <c r="I9" s="2"/>
      <c r="J9" s="2"/>
      <c r="K9" s="3" t="s">
        <v>23</v>
      </c>
    </row>
    <row r="10" spans="1:11">
      <c r="K10" s="202" t="s">
        <v>80</v>
      </c>
    </row>
  </sheetData>
  <phoneticPr fontId="7"/>
  <printOptions gridLinesSet="0"/>
  <pageMargins left="0.78700000000000003" right="0.78700000000000003" top="0.98399999999999999" bottom="0.98399999999999999" header="0.5" footer="0.5"/>
  <pageSetup paperSize="9" scale="65" orientation="portrait" horizontalDpi="4294967292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workbookViewId="0">
      <selection activeCell="A2" sqref="A2"/>
    </sheetView>
  </sheetViews>
  <sheetFormatPr defaultRowHeight="13.5"/>
  <cols>
    <col min="1" max="1" width="12.625" customWidth="1"/>
    <col min="2" max="2" width="14.125" customWidth="1"/>
    <col min="3" max="4" width="13" customWidth="1"/>
    <col min="5" max="5" width="10.75" customWidth="1"/>
    <col min="6" max="9" width="11.25" customWidth="1"/>
    <col min="10" max="10" width="10.75" customWidth="1"/>
    <col min="11" max="11" width="14.375" customWidth="1"/>
  </cols>
  <sheetData>
    <row r="1" spans="1:11" ht="27.95" customHeight="1" thickBot="1">
      <c r="A1" s="31" t="s">
        <v>0</v>
      </c>
      <c r="B1" s="25"/>
      <c r="C1" s="25" t="s">
        <v>1</v>
      </c>
      <c r="D1" s="2"/>
      <c r="E1" s="3" t="s">
        <v>1</v>
      </c>
      <c r="F1" s="2"/>
      <c r="G1" s="2"/>
      <c r="H1" s="2"/>
      <c r="I1" s="2"/>
      <c r="J1" s="2"/>
      <c r="K1" s="26" t="s">
        <v>24</v>
      </c>
    </row>
    <row r="2" spans="1:11" ht="27.95" customHeight="1">
      <c r="A2" s="4" t="s">
        <v>1</v>
      </c>
      <c r="B2" s="5" t="s">
        <v>1</v>
      </c>
      <c r="C2" s="29" t="s">
        <v>25</v>
      </c>
      <c r="D2" s="29"/>
      <c r="E2" s="30"/>
      <c r="F2" s="7"/>
      <c r="G2" s="7"/>
      <c r="H2" s="6" t="s">
        <v>4</v>
      </c>
      <c r="I2" s="7"/>
      <c r="J2" s="7"/>
      <c r="K2" s="7"/>
    </row>
    <row r="3" spans="1:11" ht="27.95" customHeight="1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11</v>
      </c>
      <c r="I3" s="10" t="s">
        <v>12</v>
      </c>
      <c r="J3" s="10" t="s">
        <v>13</v>
      </c>
      <c r="K3" s="11" t="s">
        <v>14</v>
      </c>
    </row>
    <row r="4" spans="1:11" ht="27.95" customHeight="1">
      <c r="A4" s="12"/>
      <c r="B4" s="13"/>
      <c r="C4" s="27" t="s">
        <v>15</v>
      </c>
      <c r="D4" s="27"/>
      <c r="E4" s="27"/>
      <c r="F4" s="28" t="s">
        <v>16</v>
      </c>
      <c r="G4" s="27" t="s">
        <v>17</v>
      </c>
      <c r="H4" s="27" t="s">
        <v>18</v>
      </c>
      <c r="I4" s="14"/>
      <c r="J4" s="15"/>
      <c r="K4" s="16"/>
    </row>
    <row r="5" spans="1:11" ht="28.5" customHeight="1">
      <c r="A5" s="9" t="s">
        <v>19</v>
      </c>
      <c r="B5" s="17">
        <v>1770896</v>
      </c>
      <c r="C5" s="17">
        <v>747157</v>
      </c>
      <c r="D5" s="17">
        <v>1023739</v>
      </c>
      <c r="E5" s="18">
        <f>ROUND(C5/B5*100,1)</f>
        <v>42.2</v>
      </c>
      <c r="F5" s="17">
        <v>7704</v>
      </c>
      <c r="G5" s="19">
        <v>7010</v>
      </c>
      <c r="H5" s="19">
        <v>715197</v>
      </c>
      <c r="I5" s="17">
        <f>SUM(F5:H5)</f>
        <v>729911</v>
      </c>
      <c r="J5" s="18">
        <f>ROUND(I5/B5*100,1)</f>
        <v>41.2</v>
      </c>
      <c r="K5" s="20">
        <v>1040985</v>
      </c>
    </row>
    <row r="6" spans="1:11" ht="27.95" customHeight="1">
      <c r="A6" s="9" t="s">
        <v>20</v>
      </c>
      <c r="B6" s="17">
        <v>90347</v>
      </c>
      <c r="C6" s="17">
        <v>85505</v>
      </c>
      <c r="D6" s="17">
        <v>4842</v>
      </c>
      <c r="E6" s="18">
        <f>ROUND(C6/B6*100,1)</f>
        <v>94.6</v>
      </c>
      <c r="F6" s="17">
        <v>267</v>
      </c>
      <c r="G6" s="17">
        <v>29</v>
      </c>
      <c r="H6" s="17">
        <v>75761</v>
      </c>
      <c r="I6" s="17">
        <f>SUM(F6:H6)</f>
        <v>76057</v>
      </c>
      <c r="J6" s="18">
        <f>ROUND(I6/B6*100,1)</f>
        <v>84.2</v>
      </c>
      <c r="K6" s="20">
        <v>14290</v>
      </c>
    </row>
    <row r="7" spans="1:11" ht="27.95" customHeight="1">
      <c r="A7" s="9" t="s">
        <v>21</v>
      </c>
      <c r="B7" s="17">
        <v>33380</v>
      </c>
      <c r="C7" s="17">
        <v>30685</v>
      </c>
      <c r="D7" s="17">
        <v>2695</v>
      </c>
      <c r="E7" s="18">
        <f>ROUND(C7/B7*100,1)</f>
        <v>91.9</v>
      </c>
      <c r="F7" s="17">
        <v>87</v>
      </c>
      <c r="G7" s="17">
        <v>3</v>
      </c>
      <c r="H7" s="17">
        <v>33060</v>
      </c>
      <c r="I7" s="17">
        <f>SUM(F7:H7)</f>
        <v>33150</v>
      </c>
      <c r="J7" s="18">
        <f>ROUND(I7/B7*100,1)</f>
        <v>99.3</v>
      </c>
      <c r="K7" s="20">
        <v>230</v>
      </c>
    </row>
    <row r="8" spans="1:11" ht="27.95" customHeight="1" thickBot="1">
      <c r="A8" s="21" t="s">
        <v>22</v>
      </c>
      <c r="B8" s="22">
        <v>1647169</v>
      </c>
      <c r="C8" s="22">
        <v>630967</v>
      </c>
      <c r="D8" s="22">
        <v>1016202</v>
      </c>
      <c r="E8" s="23">
        <f>ROUND(C8/B8*100,1)</f>
        <v>38.299999999999997</v>
      </c>
      <c r="F8" s="22">
        <v>7350</v>
      </c>
      <c r="G8" s="22">
        <v>6978</v>
      </c>
      <c r="H8" s="22">
        <v>606376</v>
      </c>
      <c r="I8" s="22">
        <f>SUM(F8:H8)</f>
        <v>620704</v>
      </c>
      <c r="J8" s="23">
        <f>ROUND(I8/B8*100,1)</f>
        <v>37.700000000000003</v>
      </c>
      <c r="K8" s="24">
        <v>1026465</v>
      </c>
    </row>
    <row r="9" spans="1:11" ht="27.95" customHeight="1">
      <c r="A9" s="2"/>
      <c r="B9" s="2"/>
      <c r="C9" s="3" t="s">
        <v>1</v>
      </c>
      <c r="D9" s="2"/>
      <c r="E9" s="3" t="s">
        <v>1</v>
      </c>
      <c r="F9" s="2"/>
      <c r="G9" s="2"/>
      <c r="H9" s="2"/>
      <c r="I9" s="2"/>
      <c r="J9" s="2"/>
      <c r="K9" s="3" t="s">
        <v>23</v>
      </c>
    </row>
    <row r="10" spans="1:11">
      <c r="K10" s="202" t="s">
        <v>80</v>
      </c>
    </row>
  </sheetData>
  <phoneticPr fontId="7"/>
  <printOptions gridLinesSet="0"/>
  <pageMargins left="0.86614173228346458" right="0.6692913385826772" top="0.78740157480314965" bottom="0.98425196850393704" header="0.51181102362204722" footer="0.51181102362204722"/>
  <pageSetup paperSize="9" scale="65" orientation="portrait" horizontalDpi="4294967292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workbookViewId="0">
      <selection activeCell="A2" sqref="A2"/>
    </sheetView>
  </sheetViews>
  <sheetFormatPr defaultRowHeight="13.5"/>
  <cols>
    <col min="1" max="1" width="11.625" customWidth="1"/>
    <col min="2" max="2" width="15.625" customWidth="1"/>
    <col min="3" max="4" width="14" customWidth="1"/>
    <col min="5" max="5" width="10.625" customWidth="1"/>
    <col min="6" max="6" width="12.625" customWidth="1"/>
    <col min="7" max="7" width="11.875" customWidth="1"/>
    <col min="8" max="8" width="12.25" customWidth="1"/>
    <col min="9" max="9" width="11.25" customWidth="1"/>
    <col min="10" max="10" width="10.75" customWidth="1"/>
    <col min="11" max="11" width="15" customWidth="1"/>
  </cols>
  <sheetData>
    <row r="1" spans="1:11" ht="18" thickBot="1">
      <c r="A1" s="1" t="s">
        <v>0</v>
      </c>
      <c r="B1" s="25"/>
      <c r="C1" s="25" t="s">
        <v>1</v>
      </c>
      <c r="D1" s="2"/>
      <c r="E1" s="3" t="s">
        <v>1</v>
      </c>
      <c r="F1" s="2"/>
      <c r="G1" s="2"/>
      <c r="H1" s="2"/>
      <c r="I1" s="2"/>
      <c r="J1" s="2"/>
      <c r="K1" s="3" t="s">
        <v>2</v>
      </c>
    </row>
    <row r="2" spans="1:11" ht="17.25">
      <c r="A2" s="4" t="s">
        <v>1</v>
      </c>
      <c r="B2" s="5" t="s">
        <v>1</v>
      </c>
      <c r="C2" s="6" t="s">
        <v>3</v>
      </c>
      <c r="D2" s="7"/>
      <c r="E2" s="8"/>
      <c r="F2" s="7"/>
      <c r="G2" s="7"/>
      <c r="H2" s="6" t="s">
        <v>4</v>
      </c>
      <c r="I2" s="7"/>
      <c r="J2" s="7"/>
      <c r="K2" s="7"/>
    </row>
    <row r="3" spans="1:11" ht="17.25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11</v>
      </c>
      <c r="I3" s="10" t="s">
        <v>12</v>
      </c>
      <c r="J3" s="10" t="s">
        <v>13</v>
      </c>
      <c r="K3" s="11" t="s">
        <v>14</v>
      </c>
    </row>
    <row r="4" spans="1:11" ht="17.25">
      <c r="A4" s="12"/>
      <c r="B4" s="13"/>
      <c r="C4" s="13" t="s">
        <v>15</v>
      </c>
      <c r="D4" s="13"/>
      <c r="E4" s="13"/>
      <c r="F4" s="14" t="s">
        <v>16</v>
      </c>
      <c r="G4" s="13" t="s">
        <v>17</v>
      </c>
      <c r="H4" s="13" t="s">
        <v>18</v>
      </c>
      <c r="I4" s="14"/>
      <c r="J4" s="15"/>
      <c r="K4" s="16"/>
    </row>
    <row r="5" spans="1:11" ht="17.25">
      <c r="A5" s="9" t="s">
        <v>19</v>
      </c>
      <c r="B5" s="17">
        <v>1756537</v>
      </c>
      <c r="C5" s="17">
        <v>728027</v>
      </c>
      <c r="D5" s="17">
        <v>1028510</v>
      </c>
      <c r="E5" s="18">
        <v>41.6</v>
      </c>
      <c r="F5" s="17">
        <v>7576</v>
      </c>
      <c r="G5" s="19">
        <v>5794</v>
      </c>
      <c r="H5" s="19">
        <v>681439</v>
      </c>
      <c r="I5" s="17">
        <v>694800</v>
      </c>
      <c r="J5" s="18">
        <v>39.6</v>
      </c>
      <c r="K5" s="20">
        <v>1061737</v>
      </c>
    </row>
    <row r="6" spans="1:11" ht="17.25">
      <c r="A6" s="9" t="s">
        <v>20</v>
      </c>
      <c r="B6" s="17">
        <v>90233</v>
      </c>
      <c r="C6" s="17">
        <v>85090</v>
      </c>
      <c r="D6" s="17">
        <v>5143</v>
      </c>
      <c r="E6" s="18">
        <v>94.3</v>
      </c>
      <c r="F6" s="17">
        <v>267</v>
      </c>
      <c r="G6" s="17">
        <v>29</v>
      </c>
      <c r="H6" s="17">
        <v>75398</v>
      </c>
      <c r="I6" s="17">
        <v>75694</v>
      </c>
      <c r="J6" s="18">
        <v>83.9</v>
      </c>
      <c r="K6" s="20">
        <v>14539</v>
      </c>
    </row>
    <row r="7" spans="1:11" ht="17.25">
      <c r="A7" s="9" t="s">
        <v>21</v>
      </c>
      <c r="B7" s="17">
        <v>33258</v>
      </c>
      <c r="C7" s="17">
        <v>30563</v>
      </c>
      <c r="D7" s="17">
        <v>2695</v>
      </c>
      <c r="E7" s="18">
        <v>91.9</v>
      </c>
      <c r="F7" s="17">
        <v>87</v>
      </c>
      <c r="G7" s="17">
        <v>3</v>
      </c>
      <c r="H7" s="17">
        <v>32315</v>
      </c>
      <c r="I7" s="17">
        <v>32405</v>
      </c>
      <c r="J7" s="18">
        <v>97.4</v>
      </c>
      <c r="K7" s="20">
        <v>853</v>
      </c>
    </row>
    <row r="8" spans="1:11" ht="18" thickBot="1">
      <c r="A8" s="21" t="s">
        <v>22</v>
      </c>
      <c r="B8" s="22">
        <v>1633064</v>
      </c>
      <c r="C8" s="22">
        <v>612374</v>
      </c>
      <c r="D8" s="22">
        <v>1020672</v>
      </c>
      <c r="E8" s="23">
        <v>37.5</v>
      </c>
      <c r="F8" s="22">
        <v>7213</v>
      </c>
      <c r="G8" s="22">
        <v>5762</v>
      </c>
      <c r="H8" s="22">
        <v>573726</v>
      </c>
      <c r="I8" s="22">
        <v>586701</v>
      </c>
      <c r="J8" s="23">
        <v>35.9</v>
      </c>
      <c r="K8" s="24">
        <v>1046345</v>
      </c>
    </row>
    <row r="9" spans="1:11" ht="17.25">
      <c r="A9" s="2"/>
      <c r="B9" s="2"/>
      <c r="C9" s="3" t="s">
        <v>1</v>
      </c>
      <c r="D9" s="2"/>
      <c r="E9" s="3" t="s">
        <v>1</v>
      </c>
      <c r="F9" s="2"/>
      <c r="G9" s="2"/>
      <c r="H9" s="2"/>
      <c r="I9" s="2"/>
      <c r="J9" s="2"/>
      <c r="K9" s="3" t="s">
        <v>23</v>
      </c>
    </row>
    <row r="10" spans="1:11">
      <c r="K10" s="202" t="s">
        <v>80</v>
      </c>
    </row>
  </sheetData>
  <phoneticPr fontId="7"/>
  <printOptions gridLinesSet="0"/>
  <pageMargins left="0.78700000000000003" right="0.78700000000000003" top="0.98399999999999999" bottom="0.98399999999999999" header="0.5" footer="0.5"/>
  <pageSetup paperSize="9" scale="95" orientation="landscape" horizontalDpi="4294967292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"/>
  <sheetViews>
    <sheetView showGridLines="0" workbookViewId="0">
      <selection activeCell="B1" sqref="B1"/>
    </sheetView>
  </sheetViews>
  <sheetFormatPr defaultRowHeight="13.5"/>
  <cols>
    <col min="1" max="1" width="1" style="46" customWidth="1"/>
    <col min="2" max="2" width="6.875" style="46" customWidth="1"/>
    <col min="3" max="4" width="11.5" style="46" customWidth="1"/>
    <col min="5" max="5" width="9.75" style="46" customWidth="1"/>
    <col min="6" max="6" width="6.125" style="46" customWidth="1"/>
    <col min="7" max="8" width="7.75" style="46" customWidth="1"/>
    <col min="9" max="10" width="9.75" style="46" customWidth="1"/>
    <col min="11" max="11" width="6.125" style="46" customWidth="1"/>
    <col min="12" max="12" width="9.75" style="46" customWidth="1"/>
    <col min="13" max="16384" width="9" style="46"/>
  </cols>
  <sheetData>
    <row r="1" spans="2:13" s="134" customFormat="1" ht="18" thickBot="1">
      <c r="B1" s="135" t="s">
        <v>0</v>
      </c>
      <c r="C1" s="136"/>
      <c r="D1" s="136"/>
      <c r="F1" s="137"/>
      <c r="L1" s="156" t="s">
        <v>81</v>
      </c>
    </row>
    <row r="2" spans="2:13" s="141" customFormat="1">
      <c r="B2" s="186" t="s">
        <v>77</v>
      </c>
      <c r="C2" s="211" t="s">
        <v>6</v>
      </c>
      <c r="D2" s="214" t="s">
        <v>25</v>
      </c>
      <c r="E2" s="215"/>
      <c r="F2" s="216"/>
      <c r="G2" s="217" t="s">
        <v>39</v>
      </c>
      <c r="H2" s="218"/>
      <c r="I2" s="218"/>
      <c r="J2" s="218"/>
      <c r="K2" s="219"/>
      <c r="L2" s="220" t="s">
        <v>14</v>
      </c>
    </row>
    <row r="3" spans="2:13" s="141" customFormat="1">
      <c r="B3" s="185"/>
      <c r="C3" s="212"/>
      <c r="D3" s="223" t="s">
        <v>40</v>
      </c>
      <c r="E3" s="225" t="s">
        <v>41</v>
      </c>
      <c r="F3" s="227" t="s">
        <v>9</v>
      </c>
      <c r="G3" s="223" t="s">
        <v>42</v>
      </c>
      <c r="H3" s="229" t="s">
        <v>43</v>
      </c>
      <c r="I3" s="231" t="s">
        <v>44</v>
      </c>
      <c r="J3" s="225" t="s">
        <v>12</v>
      </c>
      <c r="K3" s="227" t="s">
        <v>13</v>
      </c>
      <c r="L3" s="221"/>
    </row>
    <row r="4" spans="2:13" s="141" customFormat="1">
      <c r="B4" s="187" t="s">
        <v>76</v>
      </c>
      <c r="C4" s="213"/>
      <c r="D4" s="224"/>
      <c r="E4" s="226"/>
      <c r="F4" s="233"/>
      <c r="G4" s="224"/>
      <c r="H4" s="230"/>
      <c r="I4" s="232"/>
      <c r="J4" s="226"/>
      <c r="K4" s="233"/>
      <c r="L4" s="222"/>
    </row>
    <row r="5" spans="2:13" s="141" customFormat="1" ht="29.25" customHeight="1">
      <c r="B5" s="157" t="s">
        <v>19</v>
      </c>
      <c r="C5" s="204">
        <f>SUM(C6:C8)</f>
        <v>1799520.5</v>
      </c>
      <c r="D5" s="205">
        <f>SUM(D6:D8)</f>
        <v>1009587.3999999999</v>
      </c>
      <c r="E5" s="206">
        <f>SUM(E6:E8)</f>
        <v>789933.1</v>
      </c>
      <c r="F5" s="148">
        <f>IF(C5=0," ",D5/C5*100)</f>
        <v>56.103134140455744</v>
      </c>
      <c r="G5" s="205">
        <f>SUM(G6:G8)</f>
        <v>10253</v>
      </c>
      <c r="H5" s="207">
        <f>SUM(H6:H8)</f>
        <v>4435.7</v>
      </c>
      <c r="I5" s="206">
        <f>SUM(I6:I8)</f>
        <v>904646.89999999991</v>
      </c>
      <c r="J5" s="206">
        <f>SUM(J6:J8)</f>
        <v>919335.6</v>
      </c>
      <c r="K5" s="201">
        <f>IF(C5=0,"",J5/C5*100)</f>
        <v>51.087809224735146</v>
      </c>
      <c r="L5" s="208">
        <f>SUM(L6:L8)</f>
        <v>880184.9</v>
      </c>
      <c r="M5" s="142"/>
    </row>
    <row r="6" spans="2:13" s="141" customFormat="1" ht="29.25" customHeight="1">
      <c r="B6" s="163" t="s">
        <v>20</v>
      </c>
      <c r="C6" s="164">
        <f>SUM(D6:E6)</f>
        <v>89421.400000000009</v>
      </c>
      <c r="D6" s="165">
        <v>85397.1</v>
      </c>
      <c r="E6" s="166">
        <v>4024.3</v>
      </c>
      <c r="F6" s="148">
        <f>IF(C6=0," ",D6/C6*100)</f>
        <v>95.499623132717673</v>
      </c>
      <c r="G6" s="165">
        <v>209.8</v>
      </c>
      <c r="H6" s="167">
        <v>13.8</v>
      </c>
      <c r="I6" s="166">
        <v>78052.7</v>
      </c>
      <c r="J6" s="199">
        <f>SUM(G6:I6)</f>
        <v>78276.3</v>
      </c>
      <c r="K6" s="148">
        <f>IF(C6=0,"",J6/C6*100)</f>
        <v>87.536428640124171</v>
      </c>
      <c r="L6" s="168">
        <f>C6-J6</f>
        <v>11145.100000000006</v>
      </c>
    </row>
    <row r="7" spans="2:13" s="141" customFormat="1" ht="29.25" customHeight="1">
      <c r="B7" s="163" t="s">
        <v>21</v>
      </c>
      <c r="C7" s="164">
        <f>SUM(D7:E7)</f>
        <v>45014.9</v>
      </c>
      <c r="D7" s="165">
        <v>43286.1</v>
      </c>
      <c r="E7" s="166">
        <v>1728.8</v>
      </c>
      <c r="F7" s="148">
        <f>IF(C7=0," ",D7/C7*100)</f>
        <v>96.159493856478633</v>
      </c>
      <c r="G7" s="165">
        <v>373</v>
      </c>
      <c r="H7" s="167">
        <v>760.9</v>
      </c>
      <c r="I7" s="166">
        <v>43535.6</v>
      </c>
      <c r="J7" s="199">
        <f>SUM(G7:I7)</f>
        <v>44669.5</v>
      </c>
      <c r="K7" s="148">
        <f t="shared" ref="K7:K8" si="0">IF(C7=0,"",J7/C7*100)</f>
        <v>99.232698506494515</v>
      </c>
      <c r="L7" s="168">
        <f>C7-J7</f>
        <v>345.40000000000146</v>
      </c>
    </row>
    <row r="8" spans="2:13" s="141" customFormat="1" ht="29.25" customHeight="1" thickBot="1">
      <c r="B8" s="169" t="s">
        <v>22</v>
      </c>
      <c r="C8" s="170">
        <f>SUM(D8:E8)</f>
        <v>1665084.2</v>
      </c>
      <c r="D8" s="171">
        <v>880904.2</v>
      </c>
      <c r="E8" s="172">
        <v>784180</v>
      </c>
      <c r="F8" s="149">
        <f>IF(C8=0," ",D8/C8*100)</f>
        <v>52.904483749230216</v>
      </c>
      <c r="G8" s="171">
        <v>9670.2000000000007</v>
      </c>
      <c r="H8" s="173">
        <v>3661</v>
      </c>
      <c r="I8" s="172">
        <v>783058.6</v>
      </c>
      <c r="J8" s="200">
        <f>SUM(G8:I8)</f>
        <v>796389.79999999993</v>
      </c>
      <c r="K8" s="149">
        <f t="shared" si="0"/>
        <v>47.828800489488756</v>
      </c>
      <c r="L8" s="174">
        <f>C8-J8</f>
        <v>868694.4</v>
      </c>
    </row>
    <row r="9" spans="2:13" s="139" customFormat="1" ht="12">
      <c r="B9" s="175"/>
      <c r="C9" s="175"/>
      <c r="D9" s="176" t="s">
        <v>1</v>
      </c>
      <c r="E9" s="175"/>
      <c r="F9" s="176" t="s">
        <v>1</v>
      </c>
      <c r="G9" s="175"/>
      <c r="H9" s="175"/>
      <c r="I9" s="175"/>
      <c r="J9" s="175"/>
      <c r="K9" s="175"/>
      <c r="L9" s="176" t="s">
        <v>23</v>
      </c>
    </row>
    <row r="10" spans="2:13">
      <c r="L10" s="84" t="s">
        <v>80</v>
      </c>
    </row>
  </sheetData>
  <mergeCells count="12">
    <mergeCell ref="C2:C4"/>
    <mergeCell ref="D2:F2"/>
    <mergeCell ref="G2:K2"/>
    <mergeCell ref="L2:L4"/>
    <mergeCell ref="D3:D4"/>
    <mergeCell ref="E3:E4"/>
    <mergeCell ref="F3:F4"/>
    <mergeCell ref="G3:G4"/>
    <mergeCell ref="H3:H4"/>
    <mergeCell ref="I3:I4"/>
    <mergeCell ref="J3:J4"/>
    <mergeCell ref="K3:K4"/>
  </mergeCells>
  <phoneticPr fontId="19"/>
  <printOptions gridLinesSet="0"/>
  <pageMargins left="0.59055118110236227" right="0.39370078740157483" top="0.78740157480314965" bottom="0.98425196850393704" header="0.51181102362204722" footer="0.51181102362204722"/>
  <pageSetup paperSize="9" scale="86" orientation="portrait" verticalDpi="0" r:id="rId1"/>
  <headerFooter alignWithMargins="0">
    <oddHeader>&amp;R&amp;"ＭＳ Ｐゴシック,標準"&amp;12&amp;A</oddHeader>
    <oddFooter>&amp;R&amp;F</oddFooter>
  </headerFooter>
  <ignoredErrors>
    <ignoredError sqref="F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showGridLines="0" workbookViewId="0">
      <selection activeCell="B1" sqref="B1"/>
    </sheetView>
  </sheetViews>
  <sheetFormatPr defaultRowHeight="13.5"/>
  <cols>
    <col min="1" max="1" width="1" style="46" customWidth="1"/>
    <col min="2" max="2" width="6.875" style="46" customWidth="1"/>
    <col min="3" max="4" width="11.5" style="46" customWidth="1"/>
    <col min="5" max="5" width="9.75" style="46" customWidth="1"/>
    <col min="6" max="6" width="6.125" style="46" customWidth="1"/>
    <col min="7" max="8" width="7.75" style="46" customWidth="1"/>
    <col min="9" max="10" width="9.75" style="46" customWidth="1"/>
    <col min="11" max="11" width="6.125" style="46" customWidth="1"/>
    <col min="12" max="12" width="9.75" style="46" customWidth="1"/>
    <col min="13" max="16384" width="9" style="46"/>
  </cols>
  <sheetData>
    <row r="1" spans="2:13" s="134" customFormat="1" ht="18" thickBot="1">
      <c r="B1" s="135" t="s">
        <v>0</v>
      </c>
      <c r="C1" s="136"/>
      <c r="D1" s="136"/>
      <c r="F1" s="137"/>
      <c r="L1" s="156" t="s">
        <v>82</v>
      </c>
    </row>
    <row r="2" spans="2:13" s="141" customFormat="1">
      <c r="B2" s="186" t="s">
        <v>77</v>
      </c>
      <c r="C2" s="211" t="s">
        <v>6</v>
      </c>
      <c r="D2" s="214" t="s">
        <v>25</v>
      </c>
      <c r="E2" s="215"/>
      <c r="F2" s="216"/>
      <c r="G2" s="217" t="s">
        <v>39</v>
      </c>
      <c r="H2" s="218"/>
      <c r="I2" s="218"/>
      <c r="J2" s="218"/>
      <c r="K2" s="219"/>
      <c r="L2" s="220" t="s">
        <v>14</v>
      </c>
    </row>
    <row r="3" spans="2:13" s="141" customFormat="1">
      <c r="B3" s="185"/>
      <c r="C3" s="212"/>
      <c r="D3" s="223" t="s">
        <v>40</v>
      </c>
      <c r="E3" s="225" t="s">
        <v>41</v>
      </c>
      <c r="F3" s="227" t="s">
        <v>9</v>
      </c>
      <c r="G3" s="223" t="s">
        <v>42</v>
      </c>
      <c r="H3" s="229" t="s">
        <v>43</v>
      </c>
      <c r="I3" s="231" t="s">
        <v>44</v>
      </c>
      <c r="J3" s="225" t="s">
        <v>12</v>
      </c>
      <c r="K3" s="227" t="s">
        <v>13</v>
      </c>
      <c r="L3" s="221"/>
    </row>
    <row r="4" spans="2:13" s="141" customFormat="1">
      <c r="B4" s="187" t="s">
        <v>76</v>
      </c>
      <c r="C4" s="213"/>
      <c r="D4" s="224"/>
      <c r="E4" s="226"/>
      <c r="F4" s="233"/>
      <c r="G4" s="224"/>
      <c r="H4" s="230"/>
      <c r="I4" s="232"/>
      <c r="J4" s="226"/>
      <c r="K4" s="233"/>
      <c r="L4" s="222"/>
    </row>
    <row r="5" spans="2:13" s="141" customFormat="1" ht="29.25" customHeight="1">
      <c r="B5" s="157" t="s">
        <v>19</v>
      </c>
      <c r="C5" s="204">
        <f>SUM(C6:C8)</f>
        <v>1798079.9</v>
      </c>
      <c r="D5" s="205">
        <f>SUM(D6:D8)</f>
        <v>1005037.9</v>
      </c>
      <c r="E5" s="206">
        <f>SUM(E6:E8)</f>
        <v>793042</v>
      </c>
      <c r="F5" s="201">
        <f>IF(C5=0," ",D5/C5*100)</f>
        <v>55.895063395124986</v>
      </c>
      <c r="G5" s="205">
        <f>SUM(G6:G8)</f>
        <v>10253</v>
      </c>
      <c r="H5" s="207">
        <f>SUM(H6:H8)</f>
        <v>4435.7</v>
      </c>
      <c r="I5" s="206">
        <f>SUM(I6:I8)</f>
        <v>903325.8</v>
      </c>
      <c r="J5" s="206">
        <f>SUM(J6:J8)</f>
        <v>918014.5</v>
      </c>
      <c r="K5" s="201">
        <f>IF(C5=0,"",J5/C5*100)</f>
        <v>51.055267343792679</v>
      </c>
      <c r="L5" s="208">
        <f>SUM(L6:L8)</f>
        <v>880065.4</v>
      </c>
      <c r="M5" s="142"/>
    </row>
    <row r="6" spans="2:13" s="141" customFormat="1" ht="29.25" customHeight="1">
      <c r="B6" s="163" t="s">
        <v>20</v>
      </c>
      <c r="C6" s="164">
        <f>SUM(D6:E6)</f>
        <v>89421.400000000009</v>
      </c>
      <c r="D6" s="165">
        <v>85397.1</v>
      </c>
      <c r="E6" s="166">
        <v>4024.3</v>
      </c>
      <c r="F6" s="148">
        <f>IF(C6=0," ",D6/C6*100)</f>
        <v>95.499623132717673</v>
      </c>
      <c r="G6" s="165">
        <v>209.8</v>
      </c>
      <c r="H6" s="167">
        <v>13.8</v>
      </c>
      <c r="I6" s="166">
        <v>78052.7</v>
      </c>
      <c r="J6" s="199">
        <f>SUM(G6:I6)</f>
        <v>78276.3</v>
      </c>
      <c r="K6" s="148">
        <f>IF(C6=0,"",J6/C6*100)</f>
        <v>87.536428640124171</v>
      </c>
      <c r="L6" s="168">
        <f>C6-J6</f>
        <v>11145.100000000006</v>
      </c>
    </row>
    <row r="7" spans="2:13" s="141" customFormat="1" ht="29.25" customHeight="1">
      <c r="B7" s="163" t="s">
        <v>21</v>
      </c>
      <c r="C7" s="164">
        <f>SUM(D7:E7)</f>
        <v>44999</v>
      </c>
      <c r="D7" s="165">
        <v>43270.2</v>
      </c>
      <c r="E7" s="166">
        <v>1728.8</v>
      </c>
      <c r="F7" s="148">
        <f>IF(C7=0," ",D7/C7*100)</f>
        <v>96.158136847485494</v>
      </c>
      <c r="G7" s="165">
        <v>373</v>
      </c>
      <c r="H7" s="167">
        <v>760.9</v>
      </c>
      <c r="I7" s="166">
        <v>43519.7</v>
      </c>
      <c r="J7" s="199">
        <f>SUM(G7:I7)</f>
        <v>44653.599999999999</v>
      </c>
      <c r="K7" s="148">
        <f t="shared" ref="K7:K8" si="0">IF(C7=0,"",J7/C7*100)</f>
        <v>99.232427387275266</v>
      </c>
      <c r="L7" s="168">
        <f>C7-J7</f>
        <v>345.40000000000146</v>
      </c>
    </row>
    <row r="8" spans="2:13" s="141" customFormat="1" ht="29.25" customHeight="1" thickBot="1">
      <c r="B8" s="169" t="s">
        <v>22</v>
      </c>
      <c r="C8" s="170">
        <f>SUM(D8:E8)</f>
        <v>1663659.5</v>
      </c>
      <c r="D8" s="171">
        <v>876370.6</v>
      </c>
      <c r="E8" s="172">
        <v>787288.9</v>
      </c>
      <c r="F8" s="149">
        <f>IF(C8=0," ",D8/C8*100)</f>
        <v>52.677281619225568</v>
      </c>
      <c r="G8" s="171">
        <v>9670.2000000000007</v>
      </c>
      <c r="H8" s="173">
        <v>3661</v>
      </c>
      <c r="I8" s="172">
        <v>781753.4</v>
      </c>
      <c r="J8" s="200">
        <f>SUM(G8:I8)</f>
        <v>795084.6</v>
      </c>
      <c r="K8" s="149">
        <f t="shared" si="0"/>
        <v>47.791305853150838</v>
      </c>
      <c r="L8" s="174">
        <f>C8-J8</f>
        <v>868574.9</v>
      </c>
    </row>
    <row r="9" spans="2:13" s="139" customFormat="1" ht="12">
      <c r="B9" s="175"/>
      <c r="C9" s="175"/>
      <c r="D9" s="176" t="s">
        <v>1</v>
      </c>
      <c r="E9" s="175"/>
      <c r="F9" s="176" t="s">
        <v>1</v>
      </c>
      <c r="G9" s="175"/>
      <c r="H9" s="175"/>
      <c r="I9" s="175"/>
      <c r="J9" s="175"/>
      <c r="K9" s="175"/>
      <c r="L9" s="176" t="s">
        <v>23</v>
      </c>
    </row>
    <row r="10" spans="2:13">
      <c r="L10" s="84" t="s">
        <v>80</v>
      </c>
    </row>
    <row r="29" spans="5:5">
      <c r="E29" s="209"/>
    </row>
  </sheetData>
  <mergeCells count="12">
    <mergeCell ref="C2:C4"/>
    <mergeCell ref="D2:F2"/>
    <mergeCell ref="G2:K2"/>
    <mergeCell ref="L2:L4"/>
    <mergeCell ref="D3:D4"/>
    <mergeCell ref="E3:E4"/>
    <mergeCell ref="F3:F4"/>
    <mergeCell ref="G3:G4"/>
    <mergeCell ref="H3:H4"/>
    <mergeCell ref="I3:I4"/>
    <mergeCell ref="J3:J4"/>
    <mergeCell ref="K3:K4"/>
  </mergeCells>
  <phoneticPr fontId="19"/>
  <printOptions gridLinesSet="0"/>
  <pageMargins left="0.59055118110236227" right="0.39370078740157483" top="0.78740157480314965" bottom="0.98425196850393704" header="0.51181102362204722" footer="0.51181102362204722"/>
  <pageSetup paperSize="9" scale="86" orientation="portrait" verticalDpi="0" r:id="rId1"/>
  <headerFooter alignWithMargins="0">
    <oddHeader>&amp;R&amp;"ＭＳ Ｐゴシック,標準"&amp;12&amp;A</oddHeader>
    <oddFooter>&amp;R&amp;F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"/>
  <sheetViews>
    <sheetView showGridLines="0" workbookViewId="0">
      <selection activeCell="C5" sqref="C5"/>
    </sheetView>
  </sheetViews>
  <sheetFormatPr defaultRowHeight="13.5"/>
  <cols>
    <col min="1" max="1" width="1" style="46" customWidth="1"/>
    <col min="2" max="2" width="6.875" style="46" customWidth="1"/>
    <col min="3" max="4" width="11.5" style="46" customWidth="1"/>
    <col min="5" max="5" width="9.75" style="46" customWidth="1"/>
    <col min="6" max="6" width="6.125" style="46" customWidth="1"/>
    <col min="7" max="8" width="7.75" style="46" customWidth="1"/>
    <col min="9" max="10" width="9.75" style="46" customWidth="1"/>
    <col min="11" max="11" width="6.125" style="46" customWidth="1"/>
    <col min="12" max="12" width="9.75" style="46" customWidth="1"/>
    <col min="13" max="16384" width="9" style="46"/>
  </cols>
  <sheetData>
    <row r="1" spans="2:13" s="134" customFormat="1" ht="18" thickBot="1">
      <c r="B1" s="135" t="s">
        <v>0</v>
      </c>
      <c r="C1" s="136"/>
      <c r="D1" s="136"/>
      <c r="F1" s="137"/>
      <c r="L1" s="156" t="s">
        <v>84</v>
      </c>
    </row>
    <row r="2" spans="2:13" s="141" customFormat="1">
      <c r="B2" s="186" t="s">
        <v>77</v>
      </c>
      <c r="C2" s="211" t="s">
        <v>6</v>
      </c>
      <c r="D2" s="214" t="s">
        <v>25</v>
      </c>
      <c r="E2" s="215"/>
      <c r="F2" s="216"/>
      <c r="G2" s="217" t="s">
        <v>39</v>
      </c>
      <c r="H2" s="218"/>
      <c r="I2" s="218"/>
      <c r="J2" s="218"/>
      <c r="K2" s="219"/>
      <c r="L2" s="220" t="s">
        <v>14</v>
      </c>
    </row>
    <row r="3" spans="2:13" s="141" customFormat="1">
      <c r="B3" s="185"/>
      <c r="C3" s="212"/>
      <c r="D3" s="223" t="s">
        <v>40</v>
      </c>
      <c r="E3" s="225" t="s">
        <v>41</v>
      </c>
      <c r="F3" s="227" t="s">
        <v>9</v>
      </c>
      <c r="G3" s="223" t="s">
        <v>42</v>
      </c>
      <c r="H3" s="229" t="s">
        <v>43</v>
      </c>
      <c r="I3" s="231" t="s">
        <v>44</v>
      </c>
      <c r="J3" s="225" t="s">
        <v>12</v>
      </c>
      <c r="K3" s="227" t="s">
        <v>13</v>
      </c>
      <c r="L3" s="221"/>
    </row>
    <row r="4" spans="2:13" s="141" customFormat="1">
      <c r="B4" s="187" t="s">
        <v>76</v>
      </c>
      <c r="C4" s="213"/>
      <c r="D4" s="224"/>
      <c r="E4" s="226"/>
      <c r="F4" s="233"/>
      <c r="G4" s="224"/>
      <c r="H4" s="230"/>
      <c r="I4" s="232"/>
      <c r="J4" s="226"/>
      <c r="K4" s="233"/>
      <c r="L4" s="222"/>
    </row>
    <row r="5" spans="2:13" s="141" customFormat="1" ht="29.25" customHeight="1">
      <c r="B5" s="157" t="s">
        <v>19</v>
      </c>
      <c r="C5" s="204">
        <f>SUM(C6:C8)</f>
        <v>1798057.4</v>
      </c>
      <c r="D5" s="205">
        <f>SUM(D6:D8)</f>
        <v>1004446.3</v>
      </c>
      <c r="E5" s="206">
        <f>SUM(E6:E8)</f>
        <v>793611.1</v>
      </c>
      <c r="F5" s="201">
        <f>IF(C5=0," ",D5/C5*100)</f>
        <v>55.862860662846479</v>
      </c>
      <c r="G5" s="205">
        <f>SUM(G6:G8)</f>
        <v>10253</v>
      </c>
      <c r="H5" s="207">
        <f>SUM(H6:H8)</f>
        <v>4435.7</v>
      </c>
      <c r="I5" s="206">
        <f>SUM(I6:I8)</f>
        <v>902802.5</v>
      </c>
      <c r="J5" s="206">
        <f>SUM(J6:J8)</f>
        <v>917491.19999999995</v>
      </c>
      <c r="K5" s="201">
        <f>IF(C5=0,"",J5/C5*100)</f>
        <v>51.026802592620236</v>
      </c>
      <c r="L5" s="208">
        <f>SUM(L6:L8)</f>
        <v>880566.20000000007</v>
      </c>
      <c r="M5" s="142"/>
    </row>
    <row r="6" spans="2:13" s="141" customFormat="1" ht="29.25" customHeight="1">
      <c r="B6" s="163" t="s">
        <v>20</v>
      </c>
      <c r="C6" s="164">
        <f>SUM(D6:E6)</f>
        <v>89421.400000000009</v>
      </c>
      <c r="D6" s="165">
        <v>85397.1</v>
      </c>
      <c r="E6" s="166">
        <v>4024.3</v>
      </c>
      <c r="F6" s="148">
        <f>IF(C6=0," ",D6/C6*100)</f>
        <v>95.499623132717673</v>
      </c>
      <c r="G6" s="165">
        <v>209.8</v>
      </c>
      <c r="H6" s="167">
        <v>13.8</v>
      </c>
      <c r="I6" s="166">
        <v>78052.7</v>
      </c>
      <c r="J6" s="199">
        <f>SUM(G6:I6)</f>
        <v>78276.3</v>
      </c>
      <c r="K6" s="148">
        <f>IF(C6=0,"",J6/C6*100)</f>
        <v>87.536428640124171</v>
      </c>
      <c r="L6" s="168">
        <f>C6-J6</f>
        <v>11145.100000000006</v>
      </c>
    </row>
    <row r="7" spans="2:13" s="141" customFormat="1" ht="29.25" customHeight="1">
      <c r="B7" s="163" t="s">
        <v>21</v>
      </c>
      <c r="C7" s="164">
        <f>SUM(D7:E7)</f>
        <v>44999</v>
      </c>
      <c r="D7" s="165">
        <v>43270.2</v>
      </c>
      <c r="E7" s="166">
        <v>1728.8</v>
      </c>
      <c r="F7" s="148">
        <f>IF(C7=0," ",D7/C7*100)</f>
        <v>96.158136847485494</v>
      </c>
      <c r="G7" s="165">
        <v>373</v>
      </c>
      <c r="H7" s="167">
        <v>760.9</v>
      </c>
      <c r="I7" s="166">
        <v>43519.7</v>
      </c>
      <c r="J7" s="199">
        <f>SUM(G7:I7)</f>
        <v>44653.599999999999</v>
      </c>
      <c r="K7" s="148">
        <f t="shared" ref="K7:K8" si="0">IF(C7=0,"",J7/C7*100)</f>
        <v>99.232427387275266</v>
      </c>
      <c r="L7" s="168">
        <f>C7-J7</f>
        <v>345.40000000000146</v>
      </c>
    </row>
    <row r="8" spans="2:13" s="141" customFormat="1" ht="29.25" customHeight="1" thickBot="1">
      <c r="B8" s="169" t="s">
        <v>22</v>
      </c>
      <c r="C8" s="170">
        <f>SUM(D8:E8)</f>
        <v>1663637</v>
      </c>
      <c r="D8" s="171">
        <v>875779</v>
      </c>
      <c r="E8" s="172">
        <v>787858</v>
      </c>
      <c r="F8" s="149">
        <f>IF(C8=0," ",D8/C8*100)</f>
        <v>52.642433415462634</v>
      </c>
      <c r="G8" s="171">
        <v>9670.2000000000007</v>
      </c>
      <c r="H8" s="173">
        <v>3661</v>
      </c>
      <c r="I8" s="172">
        <v>781230.1</v>
      </c>
      <c r="J8" s="200">
        <f>SUM(G8:I8)</f>
        <v>794561.29999999993</v>
      </c>
      <c r="K8" s="149">
        <f t="shared" si="0"/>
        <v>47.76049703150386</v>
      </c>
      <c r="L8" s="174">
        <f>C8-J8</f>
        <v>869075.70000000007</v>
      </c>
    </row>
    <row r="9" spans="2:13" s="139" customFormat="1" ht="12">
      <c r="B9" s="175"/>
      <c r="C9" s="175"/>
      <c r="D9" s="176" t="s">
        <v>1</v>
      </c>
      <c r="E9" s="175"/>
      <c r="F9" s="176" t="s">
        <v>1</v>
      </c>
      <c r="G9" s="175"/>
      <c r="H9" s="175"/>
      <c r="I9" s="175"/>
      <c r="J9" s="175"/>
      <c r="K9" s="175"/>
      <c r="L9" s="176" t="s">
        <v>23</v>
      </c>
    </row>
    <row r="10" spans="2:13">
      <c r="L10" s="84" t="s">
        <v>80</v>
      </c>
    </row>
  </sheetData>
  <mergeCells count="12">
    <mergeCell ref="C2:C4"/>
    <mergeCell ref="D2:F2"/>
    <mergeCell ref="G2:K2"/>
    <mergeCell ref="L2:L4"/>
    <mergeCell ref="D3:D4"/>
    <mergeCell ref="E3:E4"/>
    <mergeCell ref="F3:F4"/>
    <mergeCell ref="G3:G4"/>
    <mergeCell ref="H3:H4"/>
    <mergeCell ref="I3:I4"/>
    <mergeCell ref="J3:J4"/>
    <mergeCell ref="K3:K4"/>
  </mergeCells>
  <phoneticPr fontId="19"/>
  <printOptions gridLinesSet="0"/>
  <pageMargins left="0.59055118110236227" right="0.39370078740157483" top="0.78740157480314965" bottom="0.98425196850393704" header="0.51181102362204722" footer="0.51181102362204722"/>
  <pageSetup paperSize="9" scale="86" orientation="portrait" verticalDpi="0" r:id="rId1"/>
  <headerFooter alignWithMargins="0">
    <oddHeader>&amp;R&amp;"ＭＳ Ｐゴシック,標準"&amp;12&amp;A</oddHeader>
    <oddFooter>&amp;R&amp;F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"/>
  <sheetViews>
    <sheetView showGridLines="0" workbookViewId="0">
      <selection activeCell="C5" sqref="C5"/>
    </sheetView>
  </sheetViews>
  <sheetFormatPr defaultRowHeight="13.5"/>
  <cols>
    <col min="1" max="1" width="1" style="46" customWidth="1"/>
    <col min="2" max="2" width="6.875" style="46" customWidth="1"/>
    <col min="3" max="4" width="11.5" style="46" customWidth="1"/>
    <col min="5" max="5" width="9.75" style="46" customWidth="1"/>
    <col min="6" max="6" width="6.125" style="46" customWidth="1"/>
    <col min="7" max="8" width="7.75" style="46" customWidth="1"/>
    <col min="9" max="10" width="9.75" style="46" customWidth="1"/>
    <col min="11" max="11" width="6.125" style="46" customWidth="1"/>
    <col min="12" max="12" width="9.75" style="46" customWidth="1"/>
    <col min="13" max="16384" width="9" style="46"/>
  </cols>
  <sheetData>
    <row r="1" spans="2:13" s="134" customFormat="1" ht="18" thickBot="1">
      <c r="B1" s="135" t="s">
        <v>0</v>
      </c>
      <c r="C1" s="136"/>
      <c r="D1" s="136"/>
      <c r="F1" s="137"/>
      <c r="L1" s="156" t="s">
        <v>85</v>
      </c>
    </row>
    <row r="2" spans="2:13" s="141" customFormat="1">
      <c r="B2" s="186" t="s">
        <v>77</v>
      </c>
      <c r="C2" s="211" t="s">
        <v>6</v>
      </c>
      <c r="D2" s="214" t="s">
        <v>25</v>
      </c>
      <c r="E2" s="215"/>
      <c r="F2" s="216"/>
      <c r="G2" s="217" t="s">
        <v>39</v>
      </c>
      <c r="H2" s="218"/>
      <c r="I2" s="218"/>
      <c r="J2" s="218"/>
      <c r="K2" s="219"/>
      <c r="L2" s="220" t="s">
        <v>14</v>
      </c>
    </row>
    <row r="3" spans="2:13" s="141" customFormat="1">
      <c r="B3" s="185"/>
      <c r="C3" s="212"/>
      <c r="D3" s="223" t="s">
        <v>40</v>
      </c>
      <c r="E3" s="225" t="s">
        <v>41</v>
      </c>
      <c r="F3" s="227" t="s">
        <v>9</v>
      </c>
      <c r="G3" s="223" t="s">
        <v>42</v>
      </c>
      <c r="H3" s="229" t="s">
        <v>43</v>
      </c>
      <c r="I3" s="231" t="s">
        <v>44</v>
      </c>
      <c r="J3" s="225" t="s">
        <v>12</v>
      </c>
      <c r="K3" s="227" t="s">
        <v>13</v>
      </c>
      <c r="L3" s="221"/>
    </row>
    <row r="4" spans="2:13" s="141" customFormat="1">
      <c r="B4" s="187" t="s">
        <v>76</v>
      </c>
      <c r="C4" s="213"/>
      <c r="D4" s="224"/>
      <c r="E4" s="226"/>
      <c r="F4" s="233"/>
      <c r="G4" s="224"/>
      <c r="H4" s="230"/>
      <c r="I4" s="232"/>
      <c r="J4" s="226"/>
      <c r="K4" s="233"/>
      <c r="L4" s="222"/>
    </row>
    <row r="5" spans="2:13" s="141" customFormat="1" ht="29.25" customHeight="1">
      <c r="B5" s="157" t="s">
        <v>19</v>
      </c>
      <c r="C5" s="204">
        <f>SUM(C6:C8)</f>
        <v>1797096.5</v>
      </c>
      <c r="D5" s="205">
        <f>SUM(D6:D8)</f>
        <v>1002717.8999999999</v>
      </c>
      <c r="E5" s="206">
        <f>SUM(E6:E8)</f>
        <v>794378.6</v>
      </c>
      <c r="F5" s="201">
        <f>IF(C5=0," ",D5/C5*100)</f>
        <v>55.796552939700227</v>
      </c>
      <c r="G5" s="205">
        <f>SUM(G6:G8)</f>
        <v>10240.199999999999</v>
      </c>
      <c r="H5" s="207">
        <f>SUM(H6:H8)</f>
        <v>4435.7</v>
      </c>
      <c r="I5" s="206">
        <f>SUM(I6:I8)</f>
        <v>901574</v>
      </c>
      <c r="J5" s="206">
        <f>SUM(J6:J8)</f>
        <v>916249.9</v>
      </c>
      <c r="K5" s="201">
        <f>IF(C5=0,"",J5/C5*100)</f>
        <v>50.985013882114849</v>
      </c>
      <c r="L5" s="208">
        <f>SUM(L6:L8)</f>
        <v>880846.60000000009</v>
      </c>
      <c r="M5" s="142"/>
    </row>
    <row r="6" spans="2:13" s="141" customFormat="1" ht="29.25" customHeight="1">
      <c r="B6" s="163" t="s">
        <v>20</v>
      </c>
      <c r="C6" s="164">
        <f>SUM(D6:E6)</f>
        <v>89421.4</v>
      </c>
      <c r="D6" s="165">
        <v>85354.5</v>
      </c>
      <c r="E6" s="166">
        <v>4066.9</v>
      </c>
      <c r="F6" s="148">
        <f>IF(C6=0," ",D6/C6*100)</f>
        <v>95.451983529669633</v>
      </c>
      <c r="G6" s="165">
        <v>209.8</v>
      </c>
      <c r="H6" s="167">
        <v>13.8</v>
      </c>
      <c r="I6" s="166">
        <v>78052.7</v>
      </c>
      <c r="J6" s="199">
        <f>SUM(G6:I6)</f>
        <v>78276.3</v>
      </c>
      <c r="K6" s="148">
        <f>IF(C6=0,"",J6/C6*100)</f>
        <v>87.536428640124186</v>
      </c>
      <c r="L6" s="168">
        <f>C6-J6</f>
        <v>11145.099999999991</v>
      </c>
    </row>
    <row r="7" spans="2:13" s="141" customFormat="1" ht="29.25" customHeight="1">
      <c r="B7" s="163" t="s">
        <v>21</v>
      </c>
      <c r="C7" s="164">
        <f>SUM(D7:E7)</f>
        <v>44999</v>
      </c>
      <c r="D7" s="165">
        <v>43270.2</v>
      </c>
      <c r="E7" s="166">
        <v>1728.8</v>
      </c>
      <c r="F7" s="148">
        <f>IF(C7=0," ",D7/C7*100)</f>
        <v>96.158136847485494</v>
      </c>
      <c r="G7" s="165">
        <v>373</v>
      </c>
      <c r="H7" s="167">
        <v>760.9</v>
      </c>
      <c r="I7" s="166">
        <v>43519.7</v>
      </c>
      <c r="J7" s="199">
        <f>SUM(G7:I7)</f>
        <v>44653.599999999999</v>
      </c>
      <c r="K7" s="148">
        <f t="shared" ref="K7:K8" si="0">IF(C7=0,"",J7/C7*100)</f>
        <v>99.232427387275266</v>
      </c>
      <c r="L7" s="168">
        <f>C7-J7</f>
        <v>345.40000000000146</v>
      </c>
    </row>
    <row r="8" spans="2:13" s="141" customFormat="1" ht="29.25" customHeight="1" thickBot="1">
      <c r="B8" s="169" t="s">
        <v>22</v>
      </c>
      <c r="C8" s="170">
        <f>SUM(D8:E8)</f>
        <v>1662676.1</v>
      </c>
      <c r="D8" s="171">
        <v>874093.2</v>
      </c>
      <c r="E8" s="172">
        <v>788582.9</v>
      </c>
      <c r="F8" s="149">
        <f>IF(C8=0," ",D8/C8*100)</f>
        <v>52.571465963815797</v>
      </c>
      <c r="G8" s="171">
        <v>9657.4</v>
      </c>
      <c r="H8" s="173">
        <v>3661</v>
      </c>
      <c r="I8" s="172">
        <v>780001.6</v>
      </c>
      <c r="J8" s="200">
        <f>SUM(G8:I8)</f>
        <v>793320</v>
      </c>
      <c r="K8" s="149">
        <f t="shared" si="0"/>
        <v>47.713442203204821</v>
      </c>
      <c r="L8" s="174">
        <f>C8-J8</f>
        <v>869356.10000000009</v>
      </c>
    </row>
    <row r="9" spans="2:13" s="139" customFormat="1" ht="12">
      <c r="B9" s="175"/>
      <c r="C9" s="175"/>
      <c r="D9" s="176" t="s">
        <v>1</v>
      </c>
      <c r="E9" s="175"/>
      <c r="F9" s="176" t="s">
        <v>1</v>
      </c>
      <c r="G9" s="175"/>
      <c r="H9" s="175"/>
      <c r="I9" s="175"/>
      <c r="J9" s="175"/>
      <c r="K9" s="175"/>
      <c r="L9" s="176" t="s">
        <v>23</v>
      </c>
    </row>
    <row r="10" spans="2:13">
      <c r="L10" s="84" t="s">
        <v>80</v>
      </c>
    </row>
  </sheetData>
  <mergeCells count="12">
    <mergeCell ref="C2:C4"/>
    <mergeCell ref="D2:F2"/>
    <mergeCell ref="G2:K2"/>
    <mergeCell ref="L2:L4"/>
    <mergeCell ref="D3:D4"/>
    <mergeCell ref="E3:E4"/>
    <mergeCell ref="F3:F4"/>
    <mergeCell ref="G3:G4"/>
    <mergeCell ref="H3:H4"/>
    <mergeCell ref="I3:I4"/>
    <mergeCell ref="J3:J4"/>
    <mergeCell ref="K3:K4"/>
  </mergeCells>
  <phoneticPr fontId="19"/>
  <printOptions gridLinesSet="0"/>
  <pageMargins left="0.59055118110236227" right="0.39370078740157483" top="0.78740157480314965" bottom="0.98425196850393704" header="0.51181102362204722" footer="0.51181102362204722"/>
  <pageSetup paperSize="9" scale="86" orientation="portrait" verticalDpi="0" r:id="rId1"/>
  <headerFooter alignWithMargins="0">
    <oddHeader>&amp;R&amp;"ＭＳ Ｐゴシック,標準"&amp;12&amp;A</oddHeader>
    <oddFooter>&amp;R&amp;F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"/>
  <sheetViews>
    <sheetView showGridLines="0" workbookViewId="0">
      <selection activeCell="L2" sqref="L2"/>
    </sheetView>
  </sheetViews>
  <sheetFormatPr defaultRowHeight="13.5"/>
  <cols>
    <col min="1" max="1" width="1" style="46" customWidth="1"/>
    <col min="2" max="2" width="6.875" style="46" customWidth="1"/>
    <col min="3" max="4" width="11.5" style="46" customWidth="1"/>
    <col min="5" max="5" width="9.75" style="46" customWidth="1"/>
    <col min="6" max="6" width="6.125" style="46" customWidth="1"/>
    <col min="7" max="8" width="7.75" style="46" customWidth="1"/>
    <col min="9" max="10" width="9.75" style="46" customWidth="1"/>
    <col min="11" max="11" width="6.125" style="46" customWidth="1"/>
    <col min="12" max="12" width="9.75" style="46" customWidth="1"/>
    <col min="13" max="16384" width="9" style="46"/>
  </cols>
  <sheetData>
    <row r="1" spans="2:13" s="134" customFormat="1" ht="17.25">
      <c r="B1" s="135" t="s">
        <v>0</v>
      </c>
      <c r="C1" s="136"/>
      <c r="D1" s="136"/>
      <c r="F1" s="137"/>
      <c r="L1" s="138"/>
    </row>
    <row r="2" spans="2:13" s="143" customFormat="1" ht="12" thickBot="1">
      <c r="B2" s="151"/>
      <c r="C2" s="152"/>
      <c r="D2" s="152" t="s">
        <v>1</v>
      </c>
      <c r="E2" s="153"/>
      <c r="F2" s="154" t="s">
        <v>1</v>
      </c>
      <c r="G2" s="153"/>
      <c r="H2" s="155"/>
      <c r="I2" s="155"/>
      <c r="J2" s="153"/>
      <c r="K2" s="153"/>
      <c r="L2" s="156" t="s">
        <v>83</v>
      </c>
    </row>
    <row r="3" spans="2:13" s="141" customFormat="1">
      <c r="B3" s="186" t="s">
        <v>77</v>
      </c>
      <c r="C3" s="211" t="s">
        <v>6</v>
      </c>
      <c r="D3" s="214" t="s">
        <v>25</v>
      </c>
      <c r="E3" s="215"/>
      <c r="F3" s="216"/>
      <c r="G3" s="217" t="s">
        <v>39</v>
      </c>
      <c r="H3" s="218"/>
      <c r="I3" s="218"/>
      <c r="J3" s="218"/>
      <c r="K3" s="219"/>
      <c r="L3" s="220" t="s">
        <v>14</v>
      </c>
    </row>
    <row r="4" spans="2:13" s="141" customFormat="1">
      <c r="B4" s="185"/>
      <c r="C4" s="212"/>
      <c r="D4" s="223" t="s">
        <v>40</v>
      </c>
      <c r="E4" s="225" t="s">
        <v>41</v>
      </c>
      <c r="F4" s="227" t="s">
        <v>9</v>
      </c>
      <c r="G4" s="223" t="s">
        <v>42</v>
      </c>
      <c r="H4" s="229" t="s">
        <v>43</v>
      </c>
      <c r="I4" s="231" t="s">
        <v>44</v>
      </c>
      <c r="J4" s="225" t="s">
        <v>12</v>
      </c>
      <c r="K4" s="227" t="s">
        <v>13</v>
      </c>
      <c r="L4" s="221"/>
    </row>
    <row r="5" spans="2:13" s="141" customFormat="1">
      <c r="B5" s="187" t="s">
        <v>76</v>
      </c>
      <c r="C5" s="213"/>
      <c r="D5" s="224"/>
      <c r="E5" s="226"/>
      <c r="F5" s="233"/>
      <c r="G5" s="224"/>
      <c r="H5" s="230"/>
      <c r="I5" s="232"/>
      <c r="J5" s="226"/>
      <c r="K5" s="233"/>
      <c r="L5" s="222"/>
    </row>
    <row r="6" spans="2:13" s="141" customFormat="1" ht="29.25" customHeight="1">
      <c r="B6" s="157" t="s">
        <v>19</v>
      </c>
      <c r="C6" s="204">
        <f>SUM(C7:C9)</f>
        <v>1796903.5999999999</v>
      </c>
      <c r="D6" s="205">
        <f>SUM(D7:D9)</f>
        <v>1002139.9</v>
      </c>
      <c r="E6" s="206">
        <f>SUM(E7:E9)</f>
        <v>794763.7</v>
      </c>
      <c r="F6" s="201">
        <f>IF(C6=0," ",D6/C6*100)</f>
        <v>55.77037632959275</v>
      </c>
      <c r="G6" s="205">
        <f>SUM(G7:G9)</f>
        <v>10060.9</v>
      </c>
      <c r="H6" s="207">
        <f>SUM(H7:H9)</f>
        <v>4435.7</v>
      </c>
      <c r="I6" s="206">
        <f>SUM(I7:I9)</f>
        <v>900958.5</v>
      </c>
      <c r="J6" s="206">
        <f>SUM(J7:J9)</f>
        <v>915455.1</v>
      </c>
      <c r="K6" s="201">
        <f>IF(C6=0,"",J6/C6*100)</f>
        <v>50.94625554759866</v>
      </c>
      <c r="L6" s="208">
        <f>SUM(L7:L9)</f>
        <v>881448.5</v>
      </c>
      <c r="M6" s="142"/>
    </row>
    <row r="7" spans="2:13" s="141" customFormat="1" ht="29.25" customHeight="1">
      <c r="B7" s="163" t="s">
        <v>20</v>
      </c>
      <c r="C7" s="164">
        <f>SUM(D7:E7)</f>
        <v>89421.4</v>
      </c>
      <c r="D7" s="165">
        <v>85155.7</v>
      </c>
      <c r="E7" s="166">
        <v>4265.7</v>
      </c>
      <c r="F7" s="148">
        <f>IF(C7=0," ",D7/C7*100)</f>
        <v>95.229665382112117</v>
      </c>
      <c r="G7" s="165">
        <v>209.8</v>
      </c>
      <c r="H7" s="167">
        <v>13.8</v>
      </c>
      <c r="I7" s="166">
        <v>78052.7</v>
      </c>
      <c r="J7" s="199">
        <f>SUM(G7:I7)</f>
        <v>78276.3</v>
      </c>
      <c r="K7" s="148">
        <f>IF(C7=0,"",J7/C7*100)</f>
        <v>87.536428640124186</v>
      </c>
      <c r="L7" s="168">
        <f>C7-J7</f>
        <v>11145.099999999991</v>
      </c>
    </row>
    <row r="8" spans="2:13" s="141" customFormat="1" ht="29.25" customHeight="1">
      <c r="B8" s="163" t="s">
        <v>21</v>
      </c>
      <c r="C8" s="164">
        <f>SUM(D8:E8)</f>
        <v>44999</v>
      </c>
      <c r="D8" s="165">
        <v>43270.2</v>
      </c>
      <c r="E8" s="166">
        <v>1728.8</v>
      </c>
      <c r="F8" s="148">
        <f>IF(C8=0," ",D8/C8*100)</f>
        <v>96.158136847485494</v>
      </c>
      <c r="G8" s="165">
        <v>373</v>
      </c>
      <c r="H8" s="167">
        <v>760.9</v>
      </c>
      <c r="I8" s="166">
        <v>43519.7</v>
      </c>
      <c r="J8" s="199">
        <f>SUM(G8:I8)</f>
        <v>44653.599999999999</v>
      </c>
      <c r="K8" s="148">
        <f t="shared" ref="K8:K9" si="0">IF(C8=0,"",J8/C8*100)</f>
        <v>99.232427387275266</v>
      </c>
      <c r="L8" s="168">
        <f>C8-J8</f>
        <v>345.40000000000146</v>
      </c>
    </row>
    <row r="9" spans="2:13" s="141" customFormat="1" ht="29.25" customHeight="1" thickBot="1">
      <c r="B9" s="169" t="s">
        <v>22</v>
      </c>
      <c r="C9" s="170">
        <f>SUM(D9:E9)</f>
        <v>1662483.2</v>
      </c>
      <c r="D9" s="171">
        <v>873714</v>
      </c>
      <c r="E9" s="172">
        <v>788769.2</v>
      </c>
      <c r="F9" s="149">
        <f>IF(C9=0," ",D9/C9*100)</f>
        <v>52.554756643555855</v>
      </c>
      <c r="G9" s="171">
        <v>9478.1</v>
      </c>
      <c r="H9" s="173">
        <v>3661</v>
      </c>
      <c r="I9" s="172">
        <v>779386.1</v>
      </c>
      <c r="J9" s="200">
        <f>SUM(G9:I9)</f>
        <v>792525.2</v>
      </c>
      <c r="K9" s="149">
        <f t="shared" si="0"/>
        <v>47.671170451526969</v>
      </c>
      <c r="L9" s="174">
        <f>C9-J9</f>
        <v>869958</v>
      </c>
    </row>
    <row r="10" spans="2:13" s="139" customFormat="1" ht="12">
      <c r="B10" s="175"/>
      <c r="C10" s="175"/>
      <c r="D10" s="176" t="s">
        <v>1</v>
      </c>
      <c r="E10" s="175"/>
      <c r="F10" s="176" t="s">
        <v>1</v>
      </c>
      <c r="G10" s="175"/>
      <c r="H10" s="175"/>
      <c r="I10" s="175"/>
      <c r="J10" s="175"/>
      <c r="K10" s="175"/>
      <c r="L10" s="176" t="s">
        <v>23</v>
      </c>
    </row>
    <row r="11" spans="2:13">
      <c r="L11" s="84" t="s">
        <v>80</v>
      </c>
    </row>
  </sheetData>
  <mergeCells count="12">
    <mergeCell ref="C3:C5"/>
    <mergeCell ref="D3:F3"/>
    <mergeCell ref="G3:K3"/>
    <mergeCell ref="L3:L5"/>
    <mergeCell ref="D4:D5"/>
    <mergeCell ref="E4:E5"/>
    <mergeCell ref="F4:F5"/>
    <mergeCell ref="G4:G5"/>
    <mergeCell ref="H4:H5"/>
    <mergeCell ref="I4:I5"/>
    <mergeCell ref="J4:J5"/>
    <mergeCell ref="K4:K5"/>
  </mergeCells>
  <phoneticPr fontId="19"/>
  <printOptions gridLinesSet="0"/>
  <pageMargins left="0.59055118110236227" right="0.39370078740157483" top="0.78740157480314965" bottom="0.98425196850393704" header="0.51181102362204722" footer="0.51181102362204722"/>
  <pageSetup paperSize="9" scale="86" orientation="portrait" verticalDpi="0" r:id="rId1"/>
  <headerFooter alignWithMargins="0">
    <oddHeader>&amp;R&amp;"ＭＳ Ｐゴシック,標準"&amp;12&amp;A</oddHeader>
    <oddFooter>&amp;R&amp;F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"/>
  <sheetViews>
    <sheetView showGridLines="0" workbookViewId="0">
      <selection activeCell="B3" sqref="B3"/>
    </sheetView>
  </sheetViews>
  <sheetFormatPr defaultRowHeight="13.5"/>
  <cols>
    <col min="1" max="1" width="1" style="46" customWidth="1"/>
    <col min="2" max="2" width="6.875" style="46" customWidth="1"/>
    <col min="3" max="4" width="11.5" style="46" customWidth="1"/>
    <col min="5" max="5" width="9.75" style="46" customWidth="1"/>
    <col min="6" max="6" width="6.125" style="46" customWidth="1"/>
    <col min="7" max="8" width="7.75" style="46" customWidth="1"/>
    <col min="9" max="10" width="9.75" style="46" customWidth="1"/>
    <col min="11" max="11" width="6.125" style="46" customWidth="1"/>
    <col min="12" max="12" width="9.75" style="46" customWidth="1"/>
    <col min="13" max="16384" width="9" style="46"/>
  </cols>
  <sheetData>
    <row r="1" spans="2:13" s="134" customFormat="1" ht="17.25">
      <c r="B1" s="135" t="s">
        <v>0</v>
      </c>
      <c r="C1" s="136"/>
      <c r="D1" s="136"/>
      <c r="F1" s="137"/>
      <c r="L1" s="138"/>
    </row>
    <row r="2" spans="2:13" s="143" customFormat="1" ht="12" thickBot="1">
      <c r="B2" s="151"/>
      <c r="C2" s="152"/>
      <c r="D2" s="152" t="s">
        <v>1</v>
      </c>
      <c r="E2" s="153"/>
      <c r="F2" s="154" t="s">
        <v>1</v>
      </c>
      <c r="G2" s="153"/>
      <c r="H2" s="155"/>
      <c r="I2" s="155"/>
      <c r="J2" s="153"/>
      <c r="K2" s="153"/>
      <c r="L2" s="156" t="s">
        <v>78</v>
      </c>
    </row>
    <row r="3" spans="2:13" s="141" customFormat="1">
      <c r="B3" s="186" t="s">
        <v>77</v>
      </c>
      <c r="C3" s="211" t="s">
        <v>6</v>
      </c>
      <c r="D3" s="214" t="s">
        <v>25</v>
      </c>
      <c r="E3" s="215"/>
      <c r="F3" s="216"/>
      <c r="G3" s="217" t="s">
        <v>47</v>
      </c>
      <c r="H3" s="218"/>
      <c r="I3" s="218"/>
      <c r="J3" s="218"/>
      <c r="K3" s="219"/>
      <c r="L3" s="220" t="s">
        <v>14</v>
      </c>
    </row>
    <row r="4" spans="2:13" s="141" customFormat="1">
      <c r="B4" s="185"/>
      <c r="C4" s="212"/>
      <c r="D4" s="223" t="s">
        <v>40</v>
      </c>
      <c r="E4" s="225" t="s">
        <v>41</v>
      </c>
      <c r="F4" s="227" t="s">
        <v>9</v>
      </c>
      <c r="G4" s="223" t="s">
        <v>64</v>
      </c>
      <c r="H4" s="229" t="s">
        <v>43</v>
      </c>
      <c r="I4" s="231" t="s">
        <v>44</v>
      </c>
      <c r="J4" s="225" t="s">
        <v>12</v>
      </c>
      <c r="K4" s="227" t="s">
        <v>13</v>
      </c>
      <c r="L4" s="221"/>
    </row>
    <row r="5" spans="2:13" s="141" customFormat="1">
      <c r="B5" s="187" t="s">
        <v>76</v>
      </c>
      <c r="C5" s="213"/>
      <c r="D5" s="224"/>
      <c r="E5" s="226"/>
      <c r="F5" s="233"/>
      <c r="G5" s="224"/>
      <c r="H5" s="230"/>
      <c r="I5" s="232"/>
      <c r="J5" s="226"/>
      <c r="K5" s="233"/>
      <c r="L5" s="222"/>
    </row>
    <row r="6" spans="2:13" s="141" customFormat="1" ht="29.25" customHeight="1">
      <c r="B6" s="157" t="s">
        <v>19</v>
      </c>
      <c r="C6" s="204">
        <f>SUM(C7:C9)</f>
        <v>1796717.1999999997</v>
      </c>
      <c r="D6" s="205">
        <f>SUM(D7:D9)</f>
        <v>1001480.2</v>
      </c>
      <c r="E6" s="206">
        <f>SUM(E7:E9)</f>
        <v>795237</v>
      </c>
      <c r="F6" s="201">
        <f>IF(C6=0," ",D6/C6*100)</f>
        <v>55.73944525048239</v>
      </c>
      <c r="G6" s="205">
        <f>SUM(G7:G9)</f>
        <v>9604.6999999999989</v>
      </c>
      <c r="H6" s="207">
        <f>SUM(H7:H9)</f>
        <v>4442.8999999999996</v>
      </c>
      <c r="I6" s="206">
        <f>SUM(I7:I9)</f>
        <v>900914.4</v>
      </c>
      <c r="J6" s="206">
        <f>SUM(J7:J9)</f>
        <v>914962</v>
      </c>
      <c r="K6" s="201">
        <f>IF(C6=0,"",J6/C6*100)</f>
        <v>50.924096457695192</v>
      </c>
      <c r="L6" s="208">
        <f>SUM(L7:L9)</f>
        <v>881755.19999999984</v>
      </c>
      <c r="M6" s="142"/>
    </row>
    <row r="7" spans="2:13" s="141" customFormat="1" ht="29.25" customHeight="1">
      <c r="B7" s="163" t="s">
        <v>20</v>
      </c>
      <c r="C7" s="164">
        <f>SUM(D7:E7)</f>
        <v>89421.400000000009</v>
      </c>
      <c r="D7" s="165">
        <v>85140.800000000003</v>
      </c>
      <c r="E7" s="166">
        <v>4280.6000000000004</v>
      </c>
      <c r="F7" s="148">
        <f>IF(C7=0," ",D7/C7*100)</f>
        <v>95.213002704050695</v>
      </c>
      <c r="G7" s="165">
        <v>209.8</v>
      </c>
      <c r="H7" s="167">
        <v>13.8</v>
      </c>
      <c r="I7" s="166">
        <v>78052.7</v>
      </c>
      <c r="J7" s="199">
        <f>SUM(G7:I7)</f>
        <v>78276.3</v>
      </c>
      <c r="K7" s="148">
        <f>IF(C7=0,"",J7/C7*100)</f>
        <v>87.536428640124171</v>
      </c>
      <c r="L7" s="168">
        <f>C7-J7</f>
        <v>11145.100000000006</v>
      </c>
    </row>
    <row r="8" spans="2:13" s="141" customFormat="1" ht="29.25" customHeight="1">
      <c r="B8" s="163" t="s">
        <v>21</v>
      </c>
      <c r="C8" s="164">
        <f>SUM(D8:E8)</f>
        <v>44999</v>
      </c>
      <c r="D8" s="165">
        <v>43270.2</v>
      </c>
      <c r="E8" s="166">
        <v>1728.8</v>
      </c>
      <c r="F8" s="148">
        <f>IF(C8=0," ",D8/C8*100)</f>
        <v>96.158136847485494</v>
      </c>
      <c r="G8" s="165">
        <v>373</v>
      </c>
      <c r="H8" s="167">
        <v>760.9</v>
      </c>
      <c r="I8" s="166">
        <v>43519.7</v>
      </c>
      <c r="J8" s="199">
        <f>SUM(G8:I8)</f>
        <v>44653.599999999999</v>
      </c>
      <c r="K8" s="148">
        <f t="shared" ref="K8:K9" si="0">IF(C8=0,"",J8/C8*100)</f>
        <v>99.232427387275266</v>
      </c>
      <c r="L8" s="168">
        <f>C8-J8</f>
        <v>345.40000000000146</v>
      </c>
    </row>
    <row r="9" spans="2:13" s="141" customFormat="1" ht="29.25" customHeight="1" thickBot="1">
      <c r="B9" s="169" t="s">
        <v>22</v>
      </c>
      <c r="C9" s="170">
        <f>SUM(D9:E9)</f>
        <v>1662296.7999999998</v>
      </c>
      <c r="D9" s="171">
        <v>873069.2</v>
      </c>
      <c r="E9" s="172">
        <v>789227.6</v>
      </c>
      <c r="F9" s="149">
        <f>IF(C9=0," ",D9/C9*100)</f>
        <v>52.521860115473963</v>
      </c>
      <c r="G9" s="171">
        <v>9021.9</v>
      </c>
      <c r="H9" s="173">
        <v>3668.2</v>
      </c>
      <c r="I9" s="172">
        <v>779342</v>
      </c>
      <c r="J9" s="200">
        <f>SUM(G9:I9)</f>
        <v>792032.1</v>
      </c>
      <c r="K9" s="149">
        <f t="shared" si="0"/>
        <v>47.646852234811497</v>
      </c>
      <c r="L9" s="174">
        <f>C9-J9</f>
        <v>870264.69999999984</v>
      </c>
    </row>
    <row r="10" spans="2:13" s="139" customFormat="1" ht="12">
      <c r="B10" s="175"/>
      <c r="C10" s="175"/>
      <c r="D10" s="176" t="s">
        <v>1</v>
      </c>
      <c r="E10" s="175"/>
      <c r="F10" s="176" t="s">
        <v>1</v>
      </c>
      <c r="G10" s="175"/>
      <c r="H10" s="175"/>
      <c r="I10" s="175"/>
      <c r="J10" s="175"/>
      <c r="K10" s="175"/>
      <c r="L10" s="176" t="s">
        <v>23</v>
      </c>
    </row>
    <row r="11" spans="2:13">
      <c r="L11" s="84" t="s">
        <v>80</v>
      </c>
    </row>
  </sheetData>
  <mergeCells count="12">
    <mergeCell ref="C3:C5"/>
    <mergeCell ref="D3:F3"/>
    <mergeCell ref="G3:K3"/>
    <mergeCell ref="L3:L5"/>
    <mergeCell ref="D4:D5"/>
    <mergeCell ref="E4:E5"/>
    <mergeCell ref="F4:F5"/>
    <mergeCell ref="G4:G5"/>
    <mergeCell ref="H4:H5"/>
    <mergeCell ref="I4:I5"/>
    <mergeCell ref="J4:J5"/>
    <mergeCell ref="K4:K5"/>
  </mergeCells>
  <phoneticPr fontId="19"/>
  <printOptions gridLinesSet="0"/>
  <pageMargins left="0.59055118110236227" right="0.39370078740157483" top="0.78740157480314965" bottom="0.98425196850393704" header="0.51181102362204722" footer="0.51181102362204722"/>
  <pageSetup paperSize="9" scale="86" orientation="portrait" verticalDpi="0" r:id="rId1"/>
  <headerFooter alignWithMargins="0">
    <oddHeader>&amp;R&amp;"ＭＳ Ｐゴシック,標準"&amp;12&amp;A</oddHeader>
    <oddFooter>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32</vt:i4>
      </vt:variant>
    </vt:vector>
  </HeadingPairs>
  <TitlesOfParts>
    <vt:vector size="32" baseType="lpstr">
      <vt:lpstr>統計書</vt:lpstr>
      <vt:lpstr>R5</vt:lpstr>
      <vt:lpstr>R4</vt:lpstr>
      <vt:lpstr>R3</vt:lpstr>
      <vt:lpstr>R2</vt:lpstr>
      <vt:lpstr>H31</vt:lpstr>
      <vt:lpstr>H30</vt:lpstr>
      <vt:lpstr>H29</vt:lpstr>
      <vt:lpstr>H28</vt:lpstr>
      <vt:lpstr>H27</vt:lpstr>
      <vt:lpstr>H26</vt:lpstr>
      <vt:lpstr>Ｈ25</vt:lpstr>
      <vt:lpstr>Ｈ24</vt:lpstr>
      <vt:lpstr>H23</vt:lpstr>
      <vt:lpstr>H22</vt:lpstr>
      <vt:lpstr>H21</vt:lpstr>
      <vt:lpstr>H20</vt:lpstr>
      <vt:lpstr>H19</vt:lpstr>
      <vt:lpstr>H18</vt:lpstr>
      <vt:lpstr>Ｈ17</vt:lpstr>
      <vt:lpstr>Ｈ16</vt:lpstr>
      <vt:lpstr>Ｈ15</vt:lpstr>
      <vt:lpstr>Ｈ14</vt:lpstr>
      <vt:lpstr>Ｈ13</vt:lpstr>
      <vt:lpstr>H12</vt:lpstr>
      <vt:lpstr>Ｈ11</vt:lpstr>
      <vt:lpstr>Ｈ10</vt:lpstr>
      <vt:lpstr>Ｈ9</vt:lpstr>
      <vt:lpstr>Ｈ8</vt:lpstr>
      <vt:lpstr>Ｈ7</vt:lpstr>
      <vt:lpstr>Ｈ6</vt:lpstr>
      <vt:lpstr>Ｈ5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市道の路面別内訳</dc:title>
  <dc:creator>茅野市役所</dc:creator>
  <cp:lastModifiedBy>竹内　こずえ</cp:lastModifiedBy>
  <cp:lastPrinted>2021-01-26T06:03:58Z</cp:lastPrinted>
  <dcterms:created xsi:type="dcterms:W3CDTF">2014-04-16T04:13:24Z</dcterms:created>
  <dcterms:modified xsi:type="dcterms:W3CDTF">2024-10-24T01:09:11Z</dcterms:modified>
</cp:coreProperties>
</file>