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9555" windowHeight="3960"/>
  </bookViews>
  <sheets>
    <sheet name="統計書" sheetId="3" r:id="rId1"/>
    <sheet name="H18(新)～" sheetId="5" r:id="rId2"/>
    <sheet name="H15～H24" sheetId="4" r:id="rId3"/>
    <sheet name="Ｓ61～H14" sheetId="2" r:id="rId4"/>
    <sheet name="Ｓ48～Ｈ11" sheetId="1" r:id="rId5"/>
  </sheets>
  <calcPr calcId="162913"/>
</workbook>
</file>

<file path=xl/calcChain.xml><?xml version="1.0" encoding="utf-8"?>
<calcChain xmlns="http://schemas.openxmlformats.org/spreadsheetml/2006/main">
  <c r="J38" i="5" l="1"/>
  <c r="I38" i="5"/>
  <c r="J20" i="5"/>
  <c r="I20" i="5"/>
  <c r="J21" i="5" l="1"/>
  <c r="I21" i="5"/>
  <c r="J19" i="5"/>
  <c r="I19" i="5"/>
  <c r="J39" i="5" l="1"/>
  <c r="I39" i="5"/>
  <c r="P16" i="4" l="1"/>
  <c r="O16" i="4"/>
  <c r="P6" i="4"/>
  <c r="O6" i="4"/>
  <c r="P36" i="2"/>
  <c r="O36" i="2"/>
  <c r="P34" i="2"/>
  <c r="O34" i="2"/>
  <c r="P32" i="2"/>
  <c r="O32" i="2"/>
  <c r="P29" i="2"/>
  <c r="P27" i="2"/>
  <c r="P25" i="2"/>
  <c r="P23" i="2"/>
  <c r="P21" i="2"/>
  <c r="O21" i="2"/>
  <c r="P19" i="2"/>
  <c r="O19" i="2"/>
  <c r="P17" i="2"/>
  <c r="O17" i="2"/>
  <c r="P15" i="2"/>
  <c r="O15" i="2"/>
  <c r="P13" i="2"/>
  <c r="O13" i="2"/>
  <c r="P11" i="2"/>
  <c r="O11" i="2"/>
  <c r="P34" i="1"/>
  <c r="O34" i="1"/>
  <c r="P32" i="1"/>
  <c r="O32" i="1"/>
  <c r="P30" i="1"/>
  <c r="O30" i="1"/>
  <c r="P28" i="1"/>
  <c r="O28" i="1"/>
  <c r="P26" i="1"/>
  <c r="O26" i="1"/>
  <c r="P24" i="1"/>
  <c r="O24" i="1"/>
  <c r="P22" i="1"/>
  <c r="O22" i="1"/>
  <c r="P20" i="1"/>
  <c r="O20" i="1"/>
  <c r="P18" i="1"/>
  <c r="O18" i="1"/>
  <c r="O16" i="1"/>
  <c r="P16" i="1"/>
  <c r="P15" i="1"/>
  <c r="O15" i="1"/>
  <c r="O14" i="1"/>
  <c r="P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5" i="2"/>
  <c r="O5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9" i="2"/>
  <c r="O9" i="2"/>
  <c r="P7" i="2"/>
  <c r="O7" i="2"/>
</calcChain>
</file>

<file path=xl/sharedStrings.xml><?xml version="1.0" encoding="utf-8"?>
<sst xmlns="http://schemas.openxmlformats.org/spreadsheetml/2006/main" count="431" uniqueCount="87">
  <si>
    <t>★国民年金給付状況</t>
  </si>
  <si>
    <t>区分</t>
  </si>
  <si>
    <t>年度</t>
  </si>
  <si>
    <t>老 齢（基 礎）</t>
  </si>
  <si>
    <t>障 害（基 礎）</t>
  </si>
  <si>
    <t>母    子</t>
  </si>
  <si>
    <t>遺 児(遺族基礎)</t>
  </si>
  <si>
    <t>死    亡</t>
  </si>
  <si>
    <t>寡   婦</t>
  </si>
  <si>
    <t>合    計</t>
  </si>
  <si>
    <t>人員</t>
  </si>
  <si>
    <t>金額</t>
  </si>
  <si>
    <t>件数</t>
  </si>
  <si>
    <t>４８</t>
  </si>
  <si>
    <t>４９</t>
  </si>
  <si>
    <t>５０</t>
  </si>
  <si>
    <t>５１</t>
  </si>
  <si>
    <t>拠出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</si>
  <si>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</si>
  <si>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</si>
  <si>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</si>
  <si>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</si>
  <si>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</si>
  <si>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</si>
  <si>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</si>
  <si>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</si>
  <si>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</si>
  <si>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－</t>
  </si>
  <si>
    <t xml:space="preserve"> </t>
  </si>
  <si>
    <t>福祉</t>
  </si>
  <si>
    <t>資料：市民課</t>
  </si>
  <si>
    <t>６１</t>
  </si>
  <si>
    <t>６２</t>
  </si>
  <si>
    <t>６３</t>
  </si>
  <si>
    <t>元</t>
  </si>
  <si>
    <t>２</t>
  </si>
  <si>
    <t>３</t>
  </si>
  <si>
    <t>４</t>
  </si>
  <si>
    <t>５</t>
  </si>
  <si>
    <t>６</t>
  </si>
  <si>
    <t>７</t>
  </si>
  <si>
    <t>８</t>
  </si>
  <si>
    <t>９</t>
  </si>
  <si>
    <t>(3,522)</t>
  </si>
  <si>
    <t>(2,486,668)</t>
  </si>
  <si>
    <t>(545)</t>
  </si>
  <si>
    <t>(500,591)</t>
  </si>
  <si>
    <t>(83)</t>
  </si>
  <si>
    <t>(62,822)</t>
  </si>
  <si>
    <t>１０</t>
  </si>
  <si>
    <t>(4,054)</t>
  </si>
  <si>
    <t>(2,919,663)</t>
  </si>
  <si>
    <t>(547)</t>
  </si>
  <si>
    <t>(510,284)</t>
  </si>
  <si>
    <t>(107)</t>
  </si>
  <si>
    <t>(84,048)</t>
  </si>
  <si>
    <t>老齢給付（拠出）</t>
  </si>
  <si>
    <t>障害給付</t>
  </si>
  <si>
    <t>遺族給付</t>
  </si>
  <si>
    <t>１１</t>
  </si>
  <si>
    <t>１２</t>
  </si>
  <si>
    <t>１３</t>
  </si>
  <si>
    <t>１４</t>
  </si>
  <si>
    <t>-</t>
    <phoneticPr fontId="6"/>
  </si>
  <si>
    <t>-</t>
    <phoneticPr fontId="6"/>
  </si>
  <si>
    <t>老　　齢</t>
    <rPh sb="0" eb="1">
      <t>ロウ</t>
    </rPh>
    <rPh sb="3" eb="4">
      <t>ヨワイ</t>
    </rPh>
    <phoneticPr fontId="6"/>
  </si>
  <si>
    <t>老　齢　基　礎</t>
    <rPh sb="0" eb="1">
      <t>ロウ</t>
    </rPh>
    <rPh sb="2" eb="3">
      <t>ヨワイ</t>
    </rPh>
    <rPh sb="4" eb="5">
      <t>モト</t>
    </rPh>
    <rPh sb="6" eb="7">
      <t>イシズエ</t>
    </rPh>
    <phoneticPr fontId="6"/>
  </si>
  <si>
    <t>障　　害</t>
    <phoneticPr fontId="6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</si>
  <si>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6"/>
  </si>
  <si>
    <t>遺　族　基　礎</t>
    <rPh sb="0" eb="1">
      <t>イ</t>
    </rPh>
    <rPh sb="2" eb="3">
      <t>ゾク</t>
    </rPh>
    <rPh sb="4" eb="5">
      <t>モト</t>
    </rPh>
    <rPh sb="6" eb="7">
      <t>イシズエ</t>
    </rPh>
    <phoneticPr fontId="6"/>
  </si>
  <si>
    <t>資料：保健課</t>
    <rPh sb="3" eb="5">
      <t>ホケン</t>
    </rPh>
    <phoneticPr fontId="6"/>
  </si>
  <si>
    <t>拠出</t>
    <rPh sb="0" eb="2">
      <t>キョシュツ</t>
    </rPh>
    <phoneticPr fontId="6"/>
  </si>
  <si>
    <t>給付</t>
    <rPh sb="0" eb="2">
      <t>キュウフ</t>
    </rPh>
    <phoneticPr fontId="6"/>
  </si>
  <si>
    <t>老齢給付(拠出)</t>
    <rPh sb="0" eb="2">
      <t>ロウレイ</t>
    </rPh>
    <rPh sb="2" eb="4">
      <t>キュウフ</t>
    </rPh>
    <rPh sb="5" eb="7">
      <t>キョシュツ</t>
    </rPh>
    <phoneticPr fontId="6"/>
  </si>
  <si>
    <t>障害給付</t>
    <rPh sb="0" eb="2">
      <t>ショウガイ</t>
    </rPh>
    <rPh sb="2" eb="4">
      <t>キュウフ</t>
    </rPh>
    <phoneticPr fontId="6"/>
  </si>
  <si>
    <t>遺族給付</t>
    <rPh sb="0" eb="2">
      <t>イゾク</t>
    </rPh>
    <rPh sb="2" eb="4">
      <t>キュウフ</t>
    </rPh>
    <phoneticPr fontId="6"/>
  </si>
  <si>
    <t>平成18年度</t>
    <rPh sb="0" eb="2">
      <t>ヘイセイ</t>
    </rPh>
    <rPh sb="4" eb="6">
      <t>ネンド</t>
    </rPh>
    <phoneticPr fontId="6"/>
  </si>
  <si>
    <t>年 度</t>
    <phoneticPr fontId="6"/>
  </si>
  <si>
    <t>給 付</t>
    <rPh sb="0" eb="1">
      <t>キュウ</t>
    </rPh>
    <rPh sb="2" eb="3">
      <t>ツキ</t>
    </rPh>
    <phoneticPr fontId="6"/>
  </si>
  <si>
    <t>【茅野市】</t>
    <rPh sb="1" eb="4">
      <t>チノシ</t>
    </rPh>
    <phoneticPr fontId="6"/>
  </si>
  <si>
    <t>（単位：人、千円）（各年３月３１日現在）</t>
    <phoneticPr fontId="6"/>
  </si>
  <si>
    <t>（単位：人、千円）（各年３月３１日現在）</t>
    <phoneticPr fontId="6"/>
  </si>
  <si>
    <t>（単位：人、千円）（各年３月３１日現在）</t>
    <rPh sb="4" eb="5">
      <t>ニン</t>
    </rPh>
    <phoneticPr fontId="6"/>
  </si>
  <si>
    <t>（各年3月31日現在、単位：人・千円）</t>
    <phoneticPr fontId="6"/>
  </si>
  <si>
    <t>令和元年度</t>
  </si>
  <si>
    <t>平成25年度</t>
    <rPh sb="0" eb="2">
      <t>ヘイセイ</t>
    </rPh>
    <rPh sb="4" eb="6">
      <t>ネンド</t>
    </rPh>
    <phoneticPr fontId="6"/>
  </si>
  <si>
    <t>資料：保険課</t>
    <rPh sb="3" eb="5">
      <t>ホケン</t>
    </rPh>
    <rPh sb="5" eb="6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</si>
</sst>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(###0\)"/>
    <numFmt numFmtId="177" formatCode="\(#,##0\)"/>
    <numFmt numFmtId="178" formatCode="#,##0;\-#,##0;&quot;-&quot;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8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3" xfId="0" applyBorder="1"/>
    <xf numFmtId="0" fontId="2" fillId="0" borderId="4" xfId="0" applyFont="1" applyBorder="1"/>
    <xf numFmtId="0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49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0" fontId="2" fillId="0" borderId="3" xfId="0" applyFont="1" applyBorder="1"/>
    <xf numFmtId="49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/>
    <xf numFmtId="3" fontId="2" fillId="0" borderId="3" xfId="0" quotePrefix="1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76" fontId="2" fillId="0" borderId="3" xfId="0" quotePrefix="1" applyNumberFormat="1" applyFont="1" applyBorder="1" applyAlignment="1">
      <alignment horizontal="right"/>
    </xf>
    <xf numFmtId="177" fontId="2" fillId="0" borderId="3" xfId="0" quotePrefix="1" applyNumberFormat="1" applyFont="1" applyBorder="1" applyAlignment="1">
      <alignment horizontal="right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top"/>
    </xf>
    <xf numFmtId="177" fontId="2" fillId="0" borderId="3" xfId="0" applyNumberFormat="1" applyFont="1" applyBorder="1"/>
    <xf numFmtId="177" fontId="2" fillId="0" borderId="3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top"/>
    </xf>
    <xf numFmtId="49" fontId="2" fillId="0" borderId="3" xfId="0" quotePrefix="1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3" fontId="2" fillId="0" borderId="3" xfId="0" quotePrefix="1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2" fillId="0" borderId="0" xfId="0" applyFont="1" applyBorder="1"/>
    <xf numFmtId="3" fontId="2" fillId="0" borderId="0" xfId="0" quotePrefix="1" applyNumberFormat="1" applyFont="1" applyBorder="1" applyAlignment="1">
      <alignment horizontal="right"/>
    </xf>
    <xf numFmtId="49" fontId="2" fillId="0" borderId="10" xfId="0" quotePrefix="1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1" xfId="0" quotePrefix="1" applyNumberFormat="1" applyFont="1" applyBorder="1" applyAlignment="1">
      <alignment horizontal="right"/>
    </xf>
    <xf numFmtId="0" fontId="2" fillId="0" borderId="5" xfId="0" applyFont="1" applyBorder="1" applyAlignment="1">
      <alignment vertical="top"/>
    </xf>
    <xf numFmtId="49" fontId="2" fillId="0" borderId="5" xfId="0" quotePrefix="1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Continuous" vertical="top"/>
    </xf>
    <xf numFmtId="3" fontId="2" fillId="0" borderId="2" xfId="0" quotePrefix="1" applyNumberFormat="1" applyFont="1" applyBorder="1" applyAlignment="1">
      <alignment horizontal="centerContinuous" vertical="top"/>
    </xf>
    <xf numFmtId="3" fontId="2" fillId="0" borderId="12" xfId="0" applyNumberFormat="1" applyFont="1" applyBorder="1" applyAlignment="1">
      <alignment horizontal="centerContinuous" vertical="top"/>
    </xf>
    <xf numFmtId="3" fontId="2" fillId="0" borderId="10" xfId="0" quotePrefix="1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7" fillId="0" borderId="0" xfId="0" quotePrefix="1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quotePrefix="1" applyFont="1" applyAlignment="1">
      <alignment horizontal="right"/>
    </xf>
    <xf numFmtId="0" fontId="9" fillId="0" borderId="0" xfId="0" applyFont="1"/>
    <xf numFmtId="41" fontId="9" fillId="0" borderId="13" xfId="5" applyNumberFormat="1" applyFont="1" applyBorder="1" applyAlignment="1">
      <alignment horizontal="right" vertical="center"/>
    </xf>
    <xf numFmtId="41" fontId="9" fillId="0" borderId="14" xfId="5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49" fontId="8" fillId="0" borderId="0" xfId="0" applyNumberFormat="1" applyFont="1" applyAlignment="1">
      <alignment horizontal="right"/>
    </xf>
    <xf numFmtId="0" fontId="8" fillId="0" borderId="0" xfId="0" applyFont="1"/>
    <xf numFmtId="41" fontId="9" fillId="0" borderId="15" xfId="5" applyNumberFormat="1" applyFont="1" applyBorder="1" applyAlignment="1">
      <alignment horizontal="right" vertical="center"/>
    </xf>
    <xf numFmtId="41" fontId="9" fillId="0" borderId="16" xfId="5" applyNumberFormat="1" applyFont="1" applyBorder="1" applyAlignment="1">
      <alignment horizontal="right" vertical="center"/>
    </xf>
    <xf numFmtId="0" fontId="9" fillId="0" borderId="0" xfId="0" applyFont="1" applyBorder="1"/>
    <xf numFmtId="41" fontId="9" fillId="0" borderId="13" xfId="5" quotePrefix="1" applyNumberFormat="1" applyFont="1" applyBorder="1" applyAlignment="1">
      <alignment horizontal="right" vertical="center"/>
    </xf>
    <xf numFmtId="41" fontId="9" fillId="0" borderId="14" xfId="5" quotePrefix="1" applyNumberFormat="1" applyFont="1" applyBorder="1" applyAlignment="1">
      <alignment horizontal="right" vertical="center"/>
    </xf>
    <xf numFmtId="41" fontId="9" fillId="0" borderId="18" xfId="5" applyNumberFormat="1" applyFont="1" applyBorder="1" applyAlignment="1">
      <alignment horizontal="right" vertical="center"/>
    </xf>
    <xf numFmtId="41" fontId="9" fillId="0" borderId="15" xfId="5" quotePrefix="1" applyNumberFormat="1" applyFont="1" applyBorder="1" applyAlignment="1">
      <alignment horizontal="right" vertical="center"/>
    </xf>
    <xf numFmtId="41" fontId="9" fillId="0" borderId="16" xfId="5" quotePrefix="1" applyNumberFormat="1" applyFont="1" applyBorder="1" applyAlignment="1">
      <alignment horizontal="right" vertical="center"/>
    </xf>
    <xf numFmtId="41" fontId="9" fillId="0" borderId="20" xfId="5" applyNumberFormat="1" applyFont="1" applyBorder="1" applyAlignment="1">
      <alignment horizontal="right" vertical="center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41" fontId="9" fillId="0" borderId="22" xfId="0" applyNumberFormat="1" applyFont="1" applyBorder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10" fillId="0" borderId="0" xfId="0" applyFont="1" applyBorder="1"/>
    <xf numFmtId="0" fontId="9" fillId="0" borderId="26" xfId="0" applyFont="1" applyBorder="1" applyAlignment="1">
      <alignment vertical="center"/>
    </xf>
    <xf numFmtId="41" fontId="9" fillId="0" borderId="27" xfId="0" applyNumberFormat="1" applyFont="1" applyBorder="1" applyAlignment="1">
      <alignment vertical="center"/>
    </xf>
    <xf numFmtId="41" fontId="9" fillId="0" borderId="28" xfId="0" quotePrefix="1" applyNumberFormat="1" applyFont="1" applyBorder="1" applyAlignment="1">
      <alignment horizontal="right" vertical="center"/>
    </xf>
    <xf numFmtId="41" fontId="9" fillId="0" borderId="29" xfId="0" quotePrefix="1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29" xfId="0" applyNumberFormat="1" applyFont="1" applyBorder="1" applyAlignment="1">
      <alignment horizontal="right" vertical="center"/>
    </xf>
    <xf numFmtId="41" fontId="9" fillId="0" borderId="2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7" fontId="9" fillId="0" borderId="30" xfId="0" applyNumberFormat="1" applyFont="1" applyBorder="1" applyAlignment="1">
      <alignment vertical="center"/>
    </xf>
    <xf numFmtId="41" fontId="9" fillId="0" borderId="31" xfId="0" applyNumberFormat="1" applyFont="1" applyBorder="1" applyAlignment="1">
      <alignment vertical="center"/>
    </xf>
    <xf numFmtId="41" fontId="9" fillId="0" borderId="32" xfId="0" quotePrefix="1" applyNumberFormat="1" applyFont="1" applyBorder="1" applyAlignment="1">
      <alignment horizontal="right" vertical="center"/>
    </xf>
    <xf numFmtId="41" fontId="9" fillId="0" borderId="33" xfId="0" quotePrefix="1" applyNumberFormat="1" applyFont="1" applyBorder="1" applyAlignment="1">
      <alignment horizontal="right" vertical="center"/>
    </xf>
    <xf numFmtId="41" fontId="9" fillId="0" borderId="3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right" vertical="center"/>
    </xf>
    <xf numFmtId="41" fontId="9" fillId="0" borderId="18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41" fontId="9" fillId="0" borderId="17" xfId="0" quotePrefix="1" applyNumberFormat="1" applyFont="1" applyBorder="1" applyAlignment="1">
      <alignment horizontal="right" vertical="center"/>
    </xf>
    <xf numFmtId="41" fontId="9" fillId="0" borderId="17" xfId="0" applyNumberFormat="1" applyFont="1" applyBorder="1" applyAlignment="1">
      <alignment horizontal="right" vertical="center"/>
    </xf>
    <xf numFmtId="41" fontId="9" fillId="0" borderId="14" xfId="0" quotePrefix="1" applyNumberFormat="1" applyFont="1" applyBorder="1" applyAlignment="1">
      <alignment horizontal="right" vertical="center"/>
    </xf>
    <xf numFmtId="41" fontId="9" fillId="0" borderId="32" xfId="5" quotePrefix="1" applyNumberFormat="1" applyFont="1" applyBorder="1" applyAlignment="1">
      <alignment horizontal="right" vertical="center"/>
    </xf>
    <xf numFmtId="41" fontId="9" fillId="0" borderId="17" xfId="5" quotePrefix="1" applyNumberFormat="1" applyFont="1" applyBorder="1" applyAlignment="1">
      <alignment horizontal="right" vertical="center"/>
    </xf>
    <xf numFmtId="41" fontId="9" fillId="0" borderId="33" xfId="5" quotePrefix="1" applyNumberFormat="1" applyFont="1" applyBorder="1" applyAlignment="1">
      <alignment horizontal="right" vertical="center"/>
    </xf>
    <xf numFmtId="41" fontId="9" fillId="0" borderId="32" xfId="5" applyNumberFormat="1" applyFont="1" applyBorder="1" applyAlignment="1">
      <alignment horizontal="right" vertical="center"/>
    </xf>
    <xf numFmtId="41" fontId="9" fillId="0" borderId="33" xfId="5" applyNumberFormat="1" applyFont="1" applyBorder="1" applyAlignment="1">
      <alignment horizontal="right" vertical="center"/>
    </xf>
    <xf numFmtId="41" fontId="9" fillId="0" borderId="17" xfId="5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vertical="center"/>
    </xf>
    <xf numFmtId="41" fontId="9" fillId="0" borderId="35" xfId="0" applyNumberFormat="1" applyFont="1" applyBorder="1" applyAlignment="1">
      <alignment vertical="center"/>
    </xf>
    <xf numFmtId="41" fontId="9" fillId="0" borderId="36" xfId="5" quotePrefix="1" applyNumberFormat="1" applyFont="1" applyBorder="1" applyAlignment="1">
      <alignment horizontal="right" vertical="center"/>
    </xf>
    <xf numFmtId="41" fontId="9" fillId="0" borderId="37" xfId="5" quotePrefix="1" applyNumberFormat="1" applyFont="1" applyBorder="1" applyAlignment="1">
      <alignment horizontal="right" vertical="center"/>
    </xf>
    <xf numFmtId="41" fontId="9" fillId="0" borderId="22" xfId="5" quotePrefix="1" applyNumberFormat="1" applyFont="1" applyBorder="1" applyAlignment="1">
      <alignment horizontal="right" vertical="center"/>
    </xf>
    <xf numFmtId="41" fontId="9" fillId="0" borderId="38" xfId="5" quotePrefix="1" applyNumberFormat="1" applyFont="1" applyBorder="1" applyAlignment="1">
      <alignment horizontal="right" vertical="center"/>
    </xf>
    <xf numFmtId="41" fontId="9" fillId="0" borderId="36" xfId="5" applyNumberFormat="1" applyFont="1" applyBorder="1" applyAlignment="1">
      <alignment horizontal="right" vertical="center"/>
    </xf>
    <xf numFmtId="41" fontId="9" fillId="0" borderId="38" xfId="5" applyNumberFormat="1" applyFont="1" applyBorder="1" applyAlignment="1">
      <alignment horizontal="right" vertical="center"/>
    </xf>
    <xf numFmtId="41" fontId="9" fillId="0" borderId="22" xfId="5" applyNumberFormat="1" applyFont="1" applyBorder="1" applyAlignment="1">
      <alignment horizontal="right" vertical="center"/>
    </xf>
    <xf numFmtId="41" fontId="9" fillId="0" borderId="39" xfId="5" applyNumberFormat="1" applyFont="1" applyBorder="1" applyAlignment="1">
      <alignment horizontal="right" vertical="center"/>
    </xf>
    <xf numFmtId="0" fontId="9" fillId="0" borderId="40" xfId="0" applyFont="1" applyBorder="1" applyAlignment="1">
      <alignment vertical="center"/>
    </xf>
    <xf numFmtId="41" fontId="9" fillId="0" borderId="41" xfId="0" applyNumberFormat="1" applyFont="1" applyBorder="1" applyAlignment="1">
      <alignment vertical="center"/>
    </xf>
    <xf numFmtId="41" fontId="9" fillId="0" borderId="42" xfId="0" quotePrefix="1" applyNumberFormat="1" applyFont="1" applyBorder="1" applyAlignment="1">
      <alignment horizontal="right" vertical="center"/>
    </xf>
    <xf numFmtId="41" fontId="9" fillId="0" borderId="43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41" fontId="9" fillId="0" borderId="45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46" xfId="0" applyNumberFormat="1" applyFont="1" applyBorder="1" applyAlignment="1">
      <alignment horizontal="righ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21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33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41" fontId="9" fillId="0" borderId="38" xfId="0" applyNumberFormat="1" applyFont="1" applyBorder="1" applyAlignment="1">
      <alignment vertical="center"/>
    </xf>
    <xf numFmtId="41" fontId="9" fillId="0" borderId="22" xfId="0" applyNumberFormat="1" applyFont="1" applyBorder="1" applyAlignment="1">
      <alignment horizontal="right" vertical="center"/>
    </xf>
    <xf numFmtId="41" fontId="9" fillId="0" borderId="38" xfId="0" applyNumberFormat="1" applyFont="1" applyBorder="1" applyAlignment="1">
      <alignment horizontal="right" vertical="center"/>
    </xf>
    <xf numFmtId="41" fontId="9" fillId="0" borderId="39" xfId="0" applyNumberFormat="1" applyFont="1" applyBorder="1" applyAlignment="1">
      <alignment vertical="center"/>
    </xf>
    <xf numFmtId="177" fontId="9" fillId="0" borderId="58" xfId="0" applyNumberFormat="1" applyFont="1" applyBorder="1" applyAlignment="1">
      <alignment vertical="center"/>
    </xf>
    <xf numFmtId="41" fontId="9" fillId="0" borderId="59" xfId="5" quotePrefix="1" applyNumberFormat="1" applyFont="1" applyBorder="1" applyAlignment="1">
      <alignment horizontal="right" vertical="center"/>
    </xf>
    <xf numFmtId="41" fontId="9" fillId="0" borderId="60" xfId="5" quotePrefix="1" applyNumberFormat="1" applyFont="1" applyBorder="1" applyAlignment="1">
      <alignment horizontal="right" vertical="center"/>
    </xf>
    <xf numFmtId="41" fontId="9" fillId="0" borderId="61" xfId="5" quotePrefix="1" applyNumberFormat="1" applyFont="1" applyBorder="1" applyAlignment="1">
      <alignment horizontal="right" vertical="center"/>
    </xf>
    <xf numFmtId="41" fontId="9" fillId="0" borderId="59" xfId="5" applyNumberFormat="1" applyFont="1" applyBorder="1" applyAlignment="1">
      <alignment horizontal="right" vertical="center"/>
    </xf>
    <xf numFmtId="41" fontId="9" fillId="0" borderId="61" xfId="5" applyNumberFormat="1" applyFont="1" applyBorder="1" applyAlignment="1">
      <alignment horizontal="right" vertical="center"/>
    </xf>
    <xf numFmtId="41" fontId="9" fillId="0" borderId="60" xfId="5" applyNumberFormat="1" applyFont="1" applyBorder="1" applyAlignment="1">
      <alignment horizontal="right" vertical="center"/>
    </xf>
    <xf numFmtId="0" fontId="9" fillId="0" borderId="58" xfId="0" applyFont="1" applyBorder="1" applyAlignment="1">
      <alignment vertical="center"/>
    </xf>
    <xf numFmtId="41" fontId="9" fillId="0" borderId="19" xfId="0" applyNumberFormat="1" applyFont="1" applyBorder="1" applyAlignment="1">
      <alignment vertical="center"/>
    </xf>
    <xf numFmtId="41" fontId="9" fillId="0" borderId="60" xfId="0" applyNumberFormat="1" applyFont="1" applyBorder="1" applyAlignment="1">
      <alignment vertical="center"/>
    </xf>
    <xf numFmtId="41" fontId="9" fillId="0" borderId="61" xfId="0" applyNumberFormat="1" applyFont="1" applyBorder="1" applyAlignment="1">
      <alignment vertical="center"/>
    </xf>
    <xf numFmtId="41" fontId="9" fillId="0" borderId="60" xfId="0" applyNumberFormat="1" applyFont="1" applyBorder="1" applyAlignment="1">
      <alignment horizontal="right" vertical="center"/>
    </xf>
    <xf numFmtId="41" fontId="9" fillId="0" borderId="61" xfId="0" applyNumberFormat="1" applyFont="1" applyBorder="1" applyAlignment="1">
      <alignment horizontal="right" vertical="center"/>
    </xf>
    <xf numFmtId="41" fontId="9" fillId="0" borderId="20" xfId="0" applyNumberFormat="1" applyFont="1" applyBorder="1" applyAlignment="1">
      <alignment vertical="center"/>
    </xf>
    <xf numFmtId="41" fontId="9" fillId="0" borderId="15" xfId="5" applyNumberFormat="1" applyFont="1" applyBorder="1" applyAlignment="1">
      <alignment vertical="center"/>
    </xf>
    <xf numFmtId="41" fontId="9" fillId="0" borderId="16" xfId="5" applyNumberFormat="1" applyFont="1" applyBorder="1" applyAlignment="1">
      <alignment vertical="center"/>
    </xf>
    <xf numFmtId="177" fontId="9" fillId="0" borderId="63" xfId="0" applyNumberFormat="1" applyFont="1" applyBorder="1" applyAlignment="1">
      <alignment horizontal="distributed" vertical="center" justifyLastLine="1"/>
    </xf>
    <xf numFmtId="0" fontId="9" fillId="0" borderId="63" xfId="0" applyFont="1" applyBorder="1" applyAlignment="1">
      <alignment vertical="center"/>
    </xf>
    <xf numFmtId="0" fontId="9" fillId="0" borderId="63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49" fontId="9" fillId="0" borderId="66" xfId="0" applyNumberFormat="1" applyFont="1" applyBorder="1" applyAlignment="1">
      <alignment horizontal="right" justifyLastLine="1"/>
    </xf>
    <xf numFmtId="0" fontId="0" fillId="0" borderId="67" xfId="0" applyBorder="1" applyAlignment="1">
      <alignment vertical="top" justifyLastLine="1"/>
    </xf>
    <xf numFmtId="49" fontId="9" fillId="0" borderId="31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vertical="center"/>
    </xf>
    <xf numFmtId="41" fontId="9" fillId="0" borderId="68" xfId="0" applyNumberFormat="1" applyFont="1" applyBorder="1" applyAlignment="1">
      <alignment vertical="center"/>
    </xf>
    <xf numFmtId="41" fontId="9" fillId="0" borderId="13" xfId="5" quotePrefix="1" applyNumberFormat="1" applyFont="1" applyBorder="1" applyAlignment="1">
      <alignment vertical="center"/>
    </xf>
    <xf numFmtId="41" fontId="9" fillId="0" borderId="14" xfId="5" quotePrefix="1" applyNumberFormat="1" applyFont="1" applyBorder="1" applyAlignment="1">
      <alignment vertical="center"/>
    </xf>
    <xf numFmtId="41" fontId="9" fillId="0" borderId="13" xfId="5" applyNumberFormat="1" applyFont="1" applyBorder="1" applyAlignment="1">
      <alignment vertical="center"/>
    </xf>
    <xf numFmtId="41" fontId="9" fillId="0" borderId="18" xfId="5" applyNumberFormat="1" applyFont="1" applyBorder="1" applyAlignment="1">
      <alignment vertical="center"/>
    </xf>
    <xf numFmtId="41" fontId="9" fillId="0" borderId="15" xfId="5" quotePrefix="1" applyNumberFormat="1" applyFont="1" applyBorder="1" applyAlignment="1">
      <alignment vertical="center"/>
    </xf>
    <xf numFmtId="41" fontId="9" fillId="0" borderId="16" xfId="5" quotePrefix="1" applyNumberFormat="1" applyFont="1" applyBorder="1" applyAlignment="1">
      <alignment vertical="center"/>
    </xf>
    <xf numFmtId="41" fontId="9" fillId="0" borderId="20" xfId="5" applyNumberFormat="1" applyFont="1" applyBorder="1" applyAlignment="1">
      <alignment vertical="center"/>
    </xf>
    <xf numFmtId="41" fontId="9" fillId="0" borderId="0" xfId="5" applyNumberFormat="1" applyFont="1" applyBorder="1" applyAlignment="1">
      <alignment vertical="center" justifyLastLine="1"/>
    </xf>
    <xf numFmtId="41" fontId="9" fillId="0" borderId="64" xfId="5" applyNumberFormat="1" applyFont="1" applyBorder="1" applyAlignment="1">
      <alignment vertical="center" justifyLastLine="1"/>
    </xf>
    <xf numFmtId="41" fontId="9" fillId="0" borderId="69" xfId="5" applyNumberFormat="1" applyFont="1" applyBorder="1" applyAlignment="1">
      <alignment vertical="center" justifyLastLine="1"/>
    </xf>
    <xf numFmtId="41" fontId="9" fillId="0" borderId="70" xfId="5" applyNumberFormat="1" applyFont="1" applyBorder="1" applyAlignment="1">
      <alignment vertical="center" justifyLastLine="1"/>
    </xf>
    <xf numFmtId="41" fontId="9" fillId="0" borderId="65" xfId="5" applyNumberFormat="1" applyFont="1" applyBorder="1" applyAlignment="1">
      <alignment vertical="center" justifyLastLine="1"/>
    </xf>
    <xf numFmtId="41" fontId="9" fillId="0" borderId="13" xfId="0" applyNumberFormat="1" applyFont="1" applyBorder="1" applyAlignment="1">
      <alignment vertical="center"/>
    </xf>
    <xf numFmtId="41" fontId="9" fillId="0" borderId="73" xfId="0" applyNumberFormat="1" applyFont="1" applyBorder="1" applyAlignment="1">
      <alignment vertical="center"/>
    </xf>
    <xf numFmtId="41" fontId="9" fillId="0" borderId="14" xfId="5" applyNumberFormat="1" applyFont="1" applyBorder="1" applyAlignment="1">
      <alignment vertical="center"/>
    </xf>
    <xf numFmtId="41" fontId="9" fillId="0" borderId="13" xfId="5" quotePrefix="1" applyNumberFormat="1" applyFont="1" applyFill="1" applyBorder="1" applyAlignment="1">
      <alignment horizontal="right" vertical="center"/>
    </xf>
    <xf numFmtId="41" fontId="9" fillId="0" borderId="14" xfId="5" quotePrefix="1" applyNumberFormat="1" applyFont="1" applyFill="1" applyBorder="1" applyAlignment="1">
      <alignment horizontal="right" vertical="center"/>
    </xf>
    <xf numFmtId="41" fontId="9" fillId="0" borderId="13" xfId="0" applyNumberFormat="1" applyFont="1" applyBorder="1" applyAlignment="1">
      <alignment horizontal="right" vertical="center"/>
    </xf>
    <xf numFmtId="41" fontId="9" fillId="0" borderId="74" xfId="5" applyNumberFormat="1" applyFont="1" applyBorder="1" applyAlignment="1">
      <alignment vertical="center" justifyLastLine="1"/>
    </xf>
    <xf numFmtId="41" fontId="9" fillId="0" borderId="75" xfId="5" applyNumberFormat="1" applyFont="1" applyBorder="1" applyAlignment="1">
      <alignment vertical="center" justifyLastLine="1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3" fontId="2" fillId="0" borderId="0" xfId="0" quotePrefix="1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7" xfId="0" quotePrefix="1" applyNumberFormat="1" applyFont="1" applyBorder="1" applyAlignment="1">
      <alignment horizontal="right" vertical="top"/>
    </xf>
    <xf numFmtId="3" fontId="2" fillId="0" borderId="5" xfId="0" quotePrefix="1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center"/>
    </xf>
    <xf numFmtId="177" fontId="2" fillId="0" borderId="10" xfId="0" quotePrefix="1" applyNumberFormat="1" applyFont="1" applyBorder="1" applyAlignment="1">
      <alignment horizontal="right"/>
    </xf>
    <xf numFmtId="49" fontId="9" fillId="0" borderId="27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vertical="center"/>
    </xf>
    <xf numFmtId="0" fontId="9" fillId="0" borderId="76" xfId="0" applyNumberFormat="1" applyFont="1" applyBorder="1" applyAlignment="1">
      <alignment horizontal="center" vertical="center"/>
    </xf>
    <xf numFmtId="41" fontId="9" fillId="0" borderId="76" xfId="5" quotePrefix="1" applyNumberFormat="1" applyFont="1" applyFill="1" applyBorder="1" applyAlignment="1">
      <alignment horizontal="right" vertical="center"/>
    </xf>
    <xf numFmtId="41" fontId="9" fillId="0" borderId="76" xfId="0" applyNumberFormat="1" applyFont="1" applyBorder="1" applyAlignment="1">
      <alignment horizontal="right" vertical="center"/>
    </xf>
    <xf numFmtId="177" fontId="9" fillId="0" borderId="62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9" fillId="0" borderId="62" xfId="0" applyFont="1" applyFill="1" applyBorder="1" applyAlignment="1">
      <alignment vertical="center"/>
    </xf>
    <xf numFmtId="0" fontId="10" fillId="0" borderId="0" xfId="0" applyFont="1" applyFill="1"/>
    <xf numFmtId="0" fontId="9" fillId="0" borderId="21" xfId="0" applyNumberFormat="1" applyFont="1" applyFill="1" applyBorder="1" applyAlignment="1">
      <alignment horizontal="center" vertical="center"/>
    </xf>
    <xf numFmtId="41" fontId="9" fillId="0" borderId="13" xfId="5" applyNumberFormat="1" applyFont="1" applyFill="1" applyBorder="1" applyAlignment="1">
      <alignment vertical="center"/>
    </xf>
    <xf numFmtId="41" fontId="9" fillId="0" borderId="14" xfId="5" applyNumberFormat="1" applyFont="1" applyFill="1" applyBorder="1" applyAlignment="1">
      <alignment vertical="center"/>
    </xf>
    <xf numFmtId="41" fontId="9" fillId="0" borderId="18" xfId="5" applyNumberFormat="1" applyFont="1" applyFill="1" applyBorder="1" applyAlignment="1">
      <alignment horizontal="right" vertical="center"/>
    </xf>
    <xf numFmtId="41" fontId="9" fillId="0" borderId="13" xfId="5" applyNumberFormat="1" applyFont="1" applyFill="1" applyBorder="1" applyAlignment="1">
      <alignment horizontal="right" vertical="center"/>
    </xf>
    <xf numFmtId="0" fontId="9" fillId="0" borderId="35" xfId="0" applyNumberFormat="1" applyFont="1" applyFill="1" applyBorder="1" applyAlignment="1">
      <alignment horizontal="center" vertical="center"/>
    </xf>
    <xf numFmtId="41" fontId="9" fillId="0" borderId="77" xfId="5" quotePrefix="1" applyNumberFormat="1" applyFont="1" applyFill="1" applyBorder="1" applyAlignment="1">
      <alignment horizontal="right" vertical="center"/>
    </xf>
    <xf numFmtId="41" fontId="9" fillId="0" borderId="37" xfId="5" quotePrefix="1" applyNumberFormat="1" applyFont="1" applyFill="1" applyBorder="1" applyAlignment="1">
      <alignment horizontal="right" vertical="center"/>
    </xf>
    <xf numFmtId="41" fontId="9" fillId="0" borderId="77" xfId="5" applyNumberFormat="1" applyFont="1" applyFill="1" applyBorder="1" applyAlignment="1">
      <alignment horizontal="right" vertical="center"/>
    </xf>
    <xf numFmtId="41" fontId="9" fillId="0" borderId="39" xfId="5" applyNumberFormat="1" applyFont="1" applyFill="1" applyBorder="1" applyAlignment="1">
      <alignment horizontal="right" vertical="center"/>
    </xf>
    <xf numFmtId="41" fontId="9" fillId="0" borderId="77" xfId="5" applyNumberFormat="1" applyFont="1" applyFill="1" applyBorder="1" applyAlignment="1">
      <alignment vertical="center"/>
    </xf>
    <xf numFmtId="41" fontId="9" fillId="0" borderId="37" xfId="5" applyNumberFormat="1" applyFont="1" applyFill="1" applyBorder="1" applyAlignment="1">
      <alignment vertical="center"/>
    </xf>
    <xf numFmtId="0" fontId="9" fillId="0" borderId="19" xfId="0" applyNumberFormat="1" applyFont="1" applyFill="1" applyBorder="1" applyAlignment="1">
      <alignment horizontal="center" vertical="center"/>
    </xf>
    <xf numFmtId="41" fontId="9" fillId="0" borderId="20" xfId="5" applyNumberFormat="1" applyFont="1" applyFill="1" applyBorder="1" applyAlignment="1">
      <alignment horizontal="right" vertical="center"/>
    </xf>
    <xf numFmtId="41" fontId="9" fillId="0" borderId="15" xfId="5" quotePrefix="1" applyNumberFormat="1" applyFont="1" applyFill="1" applyBorder="1" applyAlignment="1">
      <alignment horizontal="right" vertical="center"/>
    </xf>
    <xf numFmtId="41" fontId="9" fillId="0" borderId="16" xfId="5" quotePrefix="1" applyNumberFormat="1" applyFont="1" applyFill="1" applyBorder="1" applyAlignment="1">
      <alignment horizontal="right" vertical="center"/>
    </xf>
    <xf numFmtId="41" fontId="9" fillId="0" borderId="15" xfId="5" applyNumberFormat="1" applyFont="1" applyFill="1" applyBorder="1" applyAlignment="1">
      <alignment horizontal="right" vertical="center"/>
    </xf>
    <xf numFmtId="177" fontId="9" fillId="0" borderId="63" xfId="0" applyNumberFormat="1" applyFont="1" applyFill="1" applyBorder="1" applyAlignment="1">
      <alignment horizontal="distributed" vertical="center" justifyLastLine="1"/>
    </xf>
    <xf numFmtId="0" fontId="9" fillId="0" borderId="63" xfId="0" applyFont="1" applyFill="1" applyBorder="1" applyAlignment="1">
      <alignment vertical="center"/>
    </xf>
    <xf numFmtId="41" fontId="9" fillId="0" borderId="15" xfId="5" applyNumberFormat="1" applyFont="1" applyFill="1" applyBorder="1" applyAlignment="1">
      <alignment vertical="center"/>
    </xf>
    <xf numFmtId="41" fontId="9" fillId="0" borderId="16" xfId="5" applyNumberFormat="1" applyFont="1" applyFill="1" applyBorder="1" applyAlignment="1">
      <alignment vertical="center"/>
    </xf>
    <xf numFmtId="0" fontId="9" fillId="0" borderId="71" xfId="0" applyFont="1" applyBorder="1" applyAlignment="1">
      <alignment horizontal="center" vertical="center" justifyLastLine="1"/>
    </xf>
    <xf numFmtId="0" fontId="9" fillId="0" borderId="72" xfId="0" applyFont="1" applyBorder="1" applyAlignment="1">
      <alignment horizontal="center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51" xfId="0" applyFont="1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9" fillId="0" borderId="44" xfId="0" quotePrefix="1" applyFont="1" applyBorder="1" applyAlignment="1">
      <alignment horizontal="distributed" vertical="center" justifyLastLine="1"/>
    </xf>
    <xf numFmtId="0" fontId="9" fillId="0" borderId="54" xfId="0" applyFont="1" applyBorder="1" applyAlignment="1">
      <alignment horizontal="distributed" vertical="center" justifyLastLine="1"/>
    </xf>
    <xf numFmtId="0" fontId="9" fillId="0" borderId="71" xfId="0" applyFont="1" applyBorder="1" applyAlignment="1">
      <alignment horizontal="distributed" vertical="center" justifyLastLine="1"/>
    </xf>
    <xf numFmtId="0" fontId="9" fillId="0" borderId="72" xfId="0" applyFont="1" applyBorder="1" applyAlignment="1">
      <alignment horizontal="distributed" vertical="center" justifyLastLine="1"/>
    </xf>
    <xf numFmtId="0" fontId="9" fillId="0" borderId="54" xfId="0" quotePrefix="1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49" fontId="9" fillId="0" borderId="41" xfId="0" applyNumberFormat="1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57" xfId="0" applyBorder="1" applyAlignment="1">
      <alignment horizontal="distributed" vertical="center" justifyLastLine="1"/>
    </xf>
    <xf numFmtId="0" fontId="9" fillId="0" borderId="50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9" fillId="0" borderId="52" xfId="0" applyFont="1" applyBorder="1" applyAlignment="1">
      <alignment horizontal="distributed" vertical="center" justifyLastLine="1"/>
    </xf>
    <xf numFmtId="0" fontId="9" fillId="0" borderId="53" xfId="0" applyFont="1" applyBorder="1" applyAlignment="1">
      <alignment horizontal="distributed" vertical="center" justifyLastLine="1"/>
    </xf>
    <xf numFmtId="0" fontId="9" fillId="0" borderId="55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0</xdr:rowOff>
    </xdr:from>
    <xdr:to>
      <xdr:col>3</xdr:col>
      <xdr:colOff>9525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504825" y="371475"/>
          <a:ext cx="847725" cy="3619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495300" y="371475"/>
          <a:ext cx="847725" cy="3619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15"/>
  <sheetViews>
    <sheetView showGridLines="0" tabSelected="1" zoomScaleNormal="75" workbookViewId="0">
      <selection activeCell="C4" sqref="C4"/>
    </sheetView>
  </sheetViews>
  <sheetFormatPr defaultRowHeight="17.25"/>
  <cols>
    <col min="1" max="1" width="1.25" style="63" customWidth="1"/>
    <col min="2" max="2" width="5.25" style="63" customWidth="1"/>
    <col min="3" max="3" width="11.125" style="63" customWidth="1"/>
    <col min="4" max="4" width="8.375" style="63" customWidth="1"/>
    <col min="5" max="5" width="11.125" style="63" customWidth="1"/>
    <col min="6" max="6" width="8.375" style="63" customWidth="1"/>
    <col min="7" max="7" width="11.125" style="63" customWidth="1"/>
    <col min="8" max="8" width="8.375" style="63" customWidth="1"/>
    <col min="9" max="9" width="9.375" style="63" customWidth="1"/>
    <col min="10" max="10" width="8.375" style="63" customWidth="1"/>
    <col min="11" max="11" width="11.125" style="63" customWidth="1"/>
    <col min="12" max="16384" width="9" style="63"/>
  </cols>
  <sheetData>
    <row r="1" spans="2:11" ht="18" thickBot="1">
      <c r="B1" s="61" t="s">
        <v>0</v>
      </c>
      <c r="C1" s="62"/>
      <c r="K1" s="64" t="s">
        <v>83</v>
      </c>
    </row>
    <row r="2" spans="2:11" s="85" customFormat="1" ht="14.25" customHeight="1">
      <c r="B2" s="232" t="s">
        <v>1</v>
      </c>
      <c r="C2" s="163" t="s">
        <v>78</v>
      </c>
      <c r="D2" s="234" t="s">
        <v>73</v>
      </c>
      <c r="E2" s="235"/>
      <c r="F2" s="234" t="s">
        <v>74</v>
      </c>
      <c r="G2" s="236"/>
      <c r="H2" s="234" t="s">
        <v>75</v>
      </c>
      <c r="I2" s="235"/>
      <c r="J2" s="237" t="s">
        <v>9</v>
      </c>
      <c r="K2" s="238"/>
    </row>
    <row r="3" spans="2:11" s="85" customFormat="1" ht="14.25" customHeight="1">
      <c r="B3" s="233"/>
      <c r="C3" s="164" t="s">
        <v>77</v>
      </c>
      <c r="D3" s="86" t="s">
        <v>10</v>
      </c>
      <c r="E3" s="87" t="s">
        <v>11</v>
      </c>
      <c r="F3" s="86" t="s">
        <v>10</v>
      </c>
      <c r="G3" s="87" t="s">
        <v>11</v>
      </c>
      <c r="H3" s="86" t="s">
        <v>10</v>
      </c>
      <c r="I3" s="87" t="s">
        <v>11</v>
      </c>
      <c r="J3" s="86" t="s">
        <v>12</v>
      </c>
      <c r="K3" s="88" t="s">
        <v>11</v>
      </c>
    </row>
    <row r="4" spans="2:11" s="97" customFormat="1" ht="15.75" customHeight="1">
      <c r="B4" s="159" t="s">
        <v>71</v>
      </c>
      <c r="C4" s="168" t="s">
        <v>85</v>
      </c>
      <c r="D4" s="175">
        <v>14535</v>
      </c>
      <c r="E4" s="176">
        <v>9965941</v>
      </c>
      <c r="F4" s="175">
        <v>952</v>
      </c>
      <c r="G4" s="176">
        <v>842226</v>
      </c>
      <c r="H4" s="157">
        <v>147</v>
      </c>
      <c r="I4" s="158">
        <v>109777</v>
      </c>
      <c r="J4" s="169">
        <v>15634</v>
      </c>
      <c r="K4" s="156">
        <v>10917944</v>
      </c>
    </row>
    <row r="5" spans="2:11" s="97" customFormat="1" ht="15.75" customHeight="1">
      <c r="B5" s="160"/>
      <c r="C5" s="168">
        <v>26</v>
      </c>
      <c r="D5" s="175">
        <v>15019</v>
      </c>
      <c r="E5" s="176">
        <v>10204665</v>
      </c>
      <c r="F5" s="175">
        <v>974</v>
      </c>
      <c r="G5" s="176">
        <v>849735</v>
      </c>
      <c r="H5" s="157">
        <v>146</v>
      </c>
      <c r="I5" s="158">
        <v>108566</v>
      </c>
      <c r="J5" s="169">
        <v>16139</v>
      </c>
      <c r="K5" s="170">
        <v>11162966</v>
      </c>
    </row>
    <row r="6" spans="2:11" s="97" customFormat="1" ht="15.75" customHeight="1">
      <c r="B6" s="160"/>
      <c r="C6" s="167">
        <v>27</v>
      </c>
      <c r="D6" s="76">
        <v>15429</v>
      </c>
      <c r="E6" s="77">
        <v>10650631</v>
      </c>
      <c r="F6" s="76">
        <v>992</v>
      </c>
      <c r="G6" s="77">
        <v>870116</v>
      </c>
      <c r="H6" s="66">
        <v>123</v>
      </c>
      <c r="I6" s="67">
        <v>94833</v>
      </c>
      <c r="J6" s="183">
        <v>16544</v>
      </c>
      <c r="K6" s="184">
        <v>11615580</v>
      </c>
    </row>
    <row r="7" spans="2:11" s="97" customFormat="1" ht="15.75" customHeight="1">
      <c r="B7" s="160"/>
      <c r="C7" s="167">
        <v>28</v>
      </c>
      <c r="D7" s="186">
        <v>15821</v>
      </c>
      <c r="E7" s="187">
        <v>10971266</v>
      </c>
      <c r="F7" s="186">
        <v>1024</v>
      </c>
      <c r="G7" s="187">
        <v>897098</v>
      </c>
      <c r="H7" s="186">
        <v>119</v>
      </c>
      <c r="I7" s="187">
        <v>92375</v>
      </c>
      <c r="J7" s="188">
        <v>16964</v>
      </c>
      <c r="K7" s="104">
        <v>11960739</v>
      </c>
    </row>
    <row r="8" spans="2:11" s="97" customFormat="1" ht="15.75" customHeight="1">
      <c r="B8" s="160"/>
      <c r="C8" s="167">
        <v>29</v>
      </c>
      <c r="D8" s="186">
        <v>16046</v>
      </c>
      <c r="E8" s="187">
        <v>11148293</v>
      </c>
      <c r="F8" s="186">
        <v>1050</v>
      </c>
      <c r="G8" s="187">
        <v>913987</v>
      </c>
      <c r="H8" s="186">
        <v>120</v>
      </c>
      <c r="I8" s="187">
        <v>94758</v>
      </c>
      <c r="J8" s="188">
        <v>17216</v>
      </c>
      <c r="K8" s="104">
        <v>12157038</v>
      </c>
    </row>
    <row r="9" spans="2:11" s="97" customFormat="1" ht="15.75" customHeight="1">
      <c r="B9" s="160"/>
      <c r="C9" s="167">
        <v>30</v>
      </c>
      <c r="D9" s="76">
        <v>16292</v>
      </c>
      <c r="E9" s="77">
        <v>11354238</v>
      </c>
      <c r="F9" s="76">
        <v>1066</v>
      </c>
      <c r="G9" s="77">
        <v>926225</v>
      </c>
      <c r="H9" s="76">
        <v>106</v>
      </c>
      <c r="I9" s="77">
        <v>84604</v>
      </c>
      <c r="J9" s="66">
        <v>17464</v>
      </c>
      <c r="K9" s="78">
        <v>12365067</v>
      </c>
    </row>
    <row r="10" spans="2:11" s="97" customFormat="1" ht="15.75" customHeight="1">
      <c r="B10" s="159"/>
      <c r="C10" s="211" t="s">
        <v>84</v>
      </c>
      <c r="D10" s="186">
        <v>16391</v>
      </c>
      <c r="E10" s="187">
        <v>11474327</v>
      </c>
      <c r="F10" s="186">
        <v>1082</v>
      </c>
      <c r="G10" s="187">
        <v>938228</v>
      </c>
      <c r="H10" s="186">
        <v>107</v>
      </c>
      <c r="I10" s="187">
        <v>84858</v>
      </c>
      <c r="J10" s="215">
        <v>17580</v>
      </c>
      <c r="K10" s="214">
        <v>12497413</v>
      </c>
    </row>
    <row r="11" spans="2:11" s="97" customFormat="1" ht="15.75" customHeight="1">
      <c r="B11" s="159"/>
      <c r="C11" s="211">
        <v>2</v>
      </c>
      <c r="D11" s="186">
        <v>16482</v>
      </c>
      <c r="E11" s="187">
        <v>11592815</v>
      </c>
      <c r="F11" s="186">
        <v>1086</v>
      </c>
      <c r="G11" s="187">
        <v>941756</v>
      </c>
      <c r="H11" s="186">
        <v>103</v>
      </c>
      <c r="I11" s="187">
        <v>79380</v>
      </c>
      <c r="J11" s="215">
        <v>17671</v>
      </c>
      <c r="K11" s="214">
        <v>12613951</v>
      </c>
    </row>
    <row r="12" spans="2:11" s="208" customFormat="1" ht="15.75" customHeight="1">
      <c r="B12" s="228"/>
      <c r="C12" s="223">
        <v>3</v>
      </c>
      <c r="D12" s="225">
        <v>16620</v>
      </c>
      <c r="E12" s="226">
        <v>11703631</v>
      </c>
      <c r="F12" s="225">
        <v>1129</v>
      </c>
      <c r="G12" s="226">
        <v>975874</v>
      </c>
      <c r="H12" s="225">
        <v>103</v>
      </c>
      <c r="I12" s="226">
        <v>79538</v>
      </c>
      <c r="J12" s="227">
        <v>17852</v>
      </c>
      <c r="K12" s="224">
        <v>12759043</v>
      </c>
    </row>
    <row r="13" spans="2:11" s="208" customFormat="1" ht="15.75" customHeight="1" thickBot="1">
      <c r="B13" s="207"/>
      <c r="C13" s="216">
        <v>4</v>
      </c>
      <c r="D13" s="217">
        <v>16665</v>
      </c>
      <c r="E13" s="218">
        <v>11719624</v>
      </c>
      <c r="F13" s="217">
        <v>1150</v>
      </c>
      <c r="G13" s="218">
        <v>987794</v>
      </c>
      <c r="H13" s="217">
        <v>108</v>
      </c>
      <c r="I13" s="218">
        <v>84380</v>
      </c>
      <c r="J13" s="219">
        <v>17923</v>
      </c>
      <c r="K13" s="220">
        <v>12791798</v>
      </c>
    </row>
    <row r="14" spans="2:11" ht="15.75" customHeight="1">
      <c r="B14" s="68"/>
      <c r="C14" s="68"/>
      <c r="D14" s="68"/>
      <c r="E14" s="68"/>
      <c r="F14" s="68"/>
      <c r="G14" s="68"/>
      <c r="H14" s="68"/>
      <c r="I14" s="68"/>
      <c r="J14" s="68"/>
      <c r="K14" s="191" t="s">
        <v>86</v>
      </c>
    </row>
    <row r="15" spans="2:11" ht="15.75" customHeight="1">
      <c r="K15" s="192" t="s">
        <v>79</v>
      </c>
    </row>
  </sheetData>
  <mergeCells count="5">
    <mergeCell ref="B2:B3"/>
    <mergeCell ref="D2:E2"/>
    <mergeCell ref="F2:G2"/>
    <mergeCell ref="H2:I2"/>
    <mergeCell ref="J2:K2"/>
  </mergeCells>
  <phoneticPr fontId="6"/>
  <printOptions gridLinesSet="0"/>
  <pageMargins left="0.39370078740157483" right="0.39370078740157483" top="0.78740157480314965" bottom="0.98425196850393704" header="0.51181102362204722" footer="0.51181102362204722"/>
  <pageSetup paperSize="9" scale="85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/>
  </sheetViews>
  <sheetFormatPr defaultRowHeight="17.25"/>
  <cols>
    <col min="1" max="1" width="5.25" style="63" customWidth="1"/>
    <col min="2" max="2" width="11.125" style="63" customWidth="1"/>
    <col min="3" max="3" width="8.375" style="63" customWidth="1"/>
    <col min="4" max="4" width="11.125" style="63" customWidth="1"/>
    <col min="5" max="5" width="8.375" style="63" customWidth="1"/>
    <col min="6" max="6" width="11.125" style="63" customWidth="1"/>
    <col min="7" max="7" width="8.375" style="63" customWidth="1"/>
    <col min="8" max="8" width="9.375" style="63" customWidth="1"/>
    <col min="9" max="9" width="8.375" style="63" customWidth="1"/>
    <col min="10" max="10" width="11.125" style="63" customWidth="1"/>
    <col min="11" max="16384" width="9" style="63"/>
  </cols>
  <sheetData>
    <row r="1" spans="1:10">
      <c r="A1" s="61" t="s">
        <v>0</v>
      </c>
      <c r="B1" s="62"/>
      <c r="J1" s="64"/>
    </row>
    <row r="2" spans="1:10" s="72" customFormat="1" ht="12" thickBot="1">
      <c r="A2" s="70"/>
      <c r="B2" s="71"/>
      <c r="J2" s="64" t="s">
        <v>83</v>
      </c>
    </row>
    <row r="3" spans="1:10" s="85" customFormat="1" ht="14.25" customHeight="1">
      <c r="A3" s="239" t="s">
        <v>1</v>
      </c>
      <c r="B3" s="163" t="s">
        <v>72</v>
      </c>
      <c r="C3" s="234" t="s">
        <v>73</v>
      </c>
      <c r="D3" s="235"/>
      <c r="E3" s="234" t="s">
        <v>74</v>
      </c>
      <c r="F3" s="235"/>
      <c r="G3" s="234" t="s">
        <v>75</v>
      </c>
      <c r="H3" s="235"/>
      <c r="I3" s="237" t="s">
        <v>9</v>
      </c>
      <c r="J3" s="241"/>
    </row>
    <row r="4" spans="1:10" s="85" customFormat="1" ht="14.25" customHeight="1">
      <c r="A4" s="240"/>
      <c r="B4" s="164" t="s">
        <v>2</v>
      </c>
      <c r="C4" s="86" t="s">
        <v>10</v>
      </c>
      <c r="D4" s="87" t="s">
        <v>11</v>
      </c>
      <c r="E4" s="86" t="s">
        <v>10</v>
      </c>
      <c r="F4" s="87" t="s">
        <v>11</v>
      </c>
      <c r="G4" s="86" t="s">
        <v>10</v>
      </c>
      <c r="H4" s="87" t="s">
        <v>11</v>
      </c>
      <c r="I4" s="86" t="s">
        <v>12</v>
      </c>
      <c r="J4" s="88" t="s">
        <v>11</v>
      </c>
    </row>
    <row r="5" spans="1:10" s="85" customFormat="1" ht="14.25" customHeight="1">
      <c r="A5" s="159" t="s">
        <v>71</v>
      </c>
      <c r="B5" s="165" t="s">
        <v>76</v>
      </c>
      <c r="C5" s="178">
        <v>11009</v>
      </c>
      <c r="D5" s="179">
        <v>7176555</v>
      </c>
      <c r="E5" s="180">
        <v>780</v>
      </c>
      <c r="F5" s="181">
        <v>697279</v>
      </c>
      <c r="G5" s="180">
        <v>151</v>
      </c>
      <c r="H5" s="181">
        <v>118155</v>
      </c>
      <c r="I5" s="178">
        <v>11940</v>
      </c>
      <c r="J5" s="182">
        <v>7991989</v>
      </c>
    </row>
    <row r="6" spans="1:10" s="97" customFormat="1" ht="15.75" customHeight="1">
      <c r="A6" s="159"/>
      <c r="B6" s="166">
        <v>19</v>
      </c>
      <c r="C6" s="171">
        <v>11527</v>
      </c>
      <c r="D6" s="172">
        <v>7595154</v>
      </c>
      <c r="E6" s="171">
        <v>806</v>
      </c>
      <c r="F6" s="172">
        <v>720507</v>
      </c>
      <c r="G6" s="171">
        <v>134</v>
      </c>
      <c r="H6" s="172">
        <v>104106</v>
      </c>
      <c r="I6" s="173">
        <v>12469</v>
      </c>
      <c r="J6" s="174">
        <v>8419767</v>
      </c>
    </row>
    <row r="7" spans="1:10" s="97" customFormat="1" ht="15.75" customHeight="1">
      <c r="A7" s="160"/>
      <c r="B7" s="166">
        <v>20</v>
      </c>
      <c r="C7" s="171">
        <v>12104</v>
      </c>
      <c r="D7" s="172">
        <v>8047851</v>
      </c>
      <c r="E7" s="171">
        <v>824</v>
      </c>
      <c r="F7" s="172">
        <v>736693</v>
      </c>
      <c r="G7" s="171">
        <v>128</v>
      </c>
      <c r="H7" s="172">
        <v>99288</v>
      </c>
      <c r="I7" s="173">
        <v>13056</v>
      </c>
      <c r="J7" s="174">
        <v>8883832</v>
      </c>
    </row>
    <row r="8" spans="1:10" s="97" customFormat="1" ht="15.75" customHeight="1">
      <c r="A8" s="160"/>
      <c r="B8" s="166">
        <v>21</v>
      </c>
      <c r="C8" s="175">
        <v>12659</v>
      </c>
      <c r="D8" s="176">
        <v>8479740</v>
      </c>
      <c r="E8" s="175">
        <v>860</v>
      </c>
      <c r="F8" s="176">
        <v>766866</v>
      </c>
      <c r="G8" s="175">
        <v>125</v>
      </c>
      <c r="H8" s="176">
        <v>97301</v>
      </c>
      <c r="I8" s="157">
        <v>13644</v>
      </c>
      <c r="J8" s="177">
        <v>9343907</v>
      </c>
    </row>
    <row r="9" spans="1:10" s="162" customFormat="1" ht="15.75" customHeight="1">
      <c r="A9" s="160"/>
      <c r="B9" s="167">
        <v>22</v>
      </c>
      <c r="C9" s="171">
        <v>12977</v>
      </c>
      <c r="D9" s="172">
        <v>8764374</v>
      </c>
      <c r="E9" s="171">
        <v>882</v>
      </c>
      <c r="F9" s="172">
        <v>787744</v>
      </c>
      <c r="G9" s="171">
        <v>128</v>
      </c>
      <c r="H9" s="172">
        <v>99635</v>
      </c>
      <c r="I9" s="173">
        <v>13987</v>
      </c>
      <c r="J9" s="174">
        <v>9651753</v>
      </c>
    </row>
    <row r="10" spans="1:10" s="97" customFormat="1" ht="15.75" customHeight="1">
      <c r="A10" s="160"/>
      <c r="B10" s="167">
        <v>23</v>
      </c>
      <c r="C10" s="175">
        <v>13368</v>
      </c>
      <c r="D10" s="176">
        <v>9064643</v>
      </c>
      <c r="E10" s="175">
        <v>919</v>
      </c>
      <c r="F10" s="176">
        <v>818567</v>
      </c>
      <c r="G10" s="175">
        <v>119</v>
      </c>
      <c r="H10" s="176">
        <v>89276</v>
      </c>
      <c r="I10" s="157">
        <v>14406</v>
      </c>
      <c r="J10" s="177">
        <v>9972486</v>
      </c>
    </row>
    <row r="11" spans="1:10" s="97" customFormat="1" ht="15.75" customHeight="1">
      <c r="A11" s="160"/>
      <c r="B11" s="168">
        <v>24</v>
      </c>
      <c r="C11" s="175">
        <v>13978</v>
      </c>
      <c r="D11" s="176">
        <v>9524216</v>
      </c>
      <c r="E11" s="175">
        <v>937</v>
      </c>
      <c r="F11" s="176">
        <v>830713</v>
      </c>
      <c r="G11" s="157">
        <v>130</v>
      </c>
      <c r="H11" s="158">
        <v>95786</v>
      </c>
      <c r="I11" s="169">
        <v>15045</v>
      </c>
      <c r="J11" s="156">
        <v>10450715</v>
      </c>
    </row>
    <row r="12" spans="1:10" s="97" customFormat="1" ht="15.75" customHeight="1">
      <c r="A12" s="160"/>
      <c r="B12" s="168">
        <v>25</v>
      </c>
      <c r="C12" s="175">
        <v>14535</v>
      </c>
      <c r="D12" s="176">
        <v>9965941</v>
      </c>
      <c r="E12" s="175">
        <v>952</v>
      </c>
      <c r="F12" s="176">
        <v>842226</v>
      </c>
      <c r="G12" s="157">
        <v>147</v>
      </c>
      <c r="H12" s="158">
        <v>109777</v>
      </c>
      <c r="I12" s="169">
        <v>15634</v>
      </c>
      <c r="J12" s="170">
        <v>10917944</v>
      </c>
    </row>
    <row r="13" spans="1:10" s="97" customFormat="1" ht="15.75" customHeight="1">
      <c r="A13" s="160"/>
      <c r="B13" s="167">
        <v>26</v>
      </c>
      <c r="C13" s="76">
        <v>15019</v>
      </c>
      <c r="D13" s="77">
        <v>10204665</v>
      </c>
      <c r="E13" s="76">
        <v>974</v>
      </c>
      <c r="F13" s="77">
        <v>849735</v>
      </c>
      <c r="G13" s="66">
        <v>146</v>
      </c>
      <c r="H13" s="67">
        <v>108566</v>
      </c>
      <c r="I13" s="183">
        <v>16139</v>
      </c>
      <c r="J13" s="184">
        <v>11162966</v>
      </c>
    </row>
    <row r="14" spans="1:10" s="97" customFormat="1" ht="15.75" customHeight="1">
      <c r="A14" s="160"/>
      <c r="B14" s="167">
        <v>27</v>
      </c>
      <c r="C14" s="186">
        <v>15429</v>
      </c>
      <c r="D14" s="187">
        <v>10650631</v>
      </c>
      <c r="E14" s="186">
        <v>992</v>
      </c>
      <c r="F14" s="187">
        <v>870116</v>
      </c>
      <c r="G14" s="186">
        <v>123</v>
      </c>
      <c r="H14" s="187">
        <v>94833</v>
      </c>
      <c r="I14" s="188">
        <v>16544</v>
      </c>
      <c r="J14" s="104">
        <v>11615580</v>
      </c>
    </row>
    <row r="15" spans="1:10" s="97" customFormat="1" ht="15.75" customHeight="1">
      <c r="A15" s="160"/>
      <c r="B15" s="167">
        <v>28</v>
      </c>
      <c r="C15" s="186">
        <v>15821</v>
      </c>
      <c r="D15" s="187">
        <v>10971266</v>
      </c>
      <c r="E15" s="186">
        <v>1024</v>
      </c>
      <c r="F15" s="187">
        <v>897098</v>
      </c>
      <c r="G15" s="186">
        <v>119</v>
      </c>
      <c r="H15" s="187">
        <v>92375</v>
      </c>
      <c r="I15" s="188">
        <v>16964</v>
      </c>
      <c r="J15" s="104">
        <v>11960739</v>
      </c>
    </row>
    <row r="16" spans="1:10" s="97" customFormat="1" ht="15.75" customHeight="1">
      <c r="A16" s="160"/>
      <c r="B16" s="167">
        <v>29</v>
      </c>
      <c r="C16" s="76">
        <v>16046</v>
      </c>
      <c r="D16" s="77">
        <v>11148293</v>
      </c>
      <c r="E16" s="76">
        <v>1050</v>
      </c>
      <c r="F16" s="77">
        <v>913987</v>
      </c>
      <c r="G16" s="76">
        <v>120</v>
      </c>
      <c r="H16" s="77">
        <v>94758</v>
      </c>
      <c r="I16" s="66">
        <v>17216</v>
      </c>
      <c r="J16" s="78">
        <v>12157038</v>
      </c>
    </row>
    <row r="17" spans="1:10" s="97" customFormat="1" ht="15.75" customHeight="1">
      <c r="A17" s="160"/>
      <c r="B17" s="211">
        <v>30</v>
      </c>
      <c r="C17" s="186">
        <v>16292</v>
      </c>
      <c r="D17" s="187">
        <v>11354238</v>
      </c>
      <c r="E17" s="186">
        <v>1066</v>
      </c>
      <c r="F17" s="187">
        <v>926225</v>
      </c>
      <c r="G17" s="186">
        <v>106</v>
      </c>
      <c r="H17" s="187">
        <v>84604</v>
      </c>
      <c r="I17" s="215">
        <v>17464</v>
      </c>
      <c r="J17" s="214">
        <v>12365067</v>
      </c>
    </row>
    <row r="18" spans="1:10" s="97" customFormat="1" ht="15.75" customHeight="1">
      <c r="A18" s="160"/>
      <c r="B18" s="211" t="s">
        <v>84</v>
      </c>
      <c r="C18" s="186">
        <v>16391</v>
      </c>
      <c r="D18" s="187">
        <v>11474327</v>
      </c>
      <c r="E18" s="186">
        <v>1082</v>
      </c>
      <c r="F18" s="187">
        <v>938228</v>
      </c>
      <c r="G18" s="186">
        <v>107</v>
      </c>
      <c r="H18" s="187">
        <v>84858</v>
      </c>
      <c r="I18" s="215">
        <v>17580</v>
      </c>
      <c r="J18" s="214">
        <v>12497413</v>
      </c>
    </row>
    <row r="19" spans="1:10" s="97" customFormat="1" ht="15.75" customHeight="1">
      <c r="A19" s="160"/>
      <c r="B19" s="223">
        <v>2</v>
      </c>
      <c r="C19" s="225">
        <v>16482</v>
      </c>
      <c r="D19" s="226">
        <v>11592815</v>
      </c>
      <c r="E19" s="225">
        <v>1086</v>
      </c>
      <c r="F19" s="226">
        <v>941756</v>
      </c>
      <c r="G19" s="225">
        <v>103</v>
      </c>
      <c r="H19" s="226">
        <v>79380</v>
      </c>
      <c r="I19" s="227">
        <f t="shared" ref="I19:J21" si="0">C19+E19+G19</f>
        <v>17671</v>
      </c>
      <c r="J19" s="224">
        <f t="shared" ref="J19:J20" si="1">D19+F19+H19</f>
        <v>12613951</v>
      </c>
    </row>
    <row r="20" spans="1:10" s="208" customFormat="1" ht="15.75" customHeight="1">
      <c r="A20" s="229"/>
      <c r="B20" s="223">
        <v>3</v>
      </c>
      <c r="C20" s="225">
        <v>16620</v>
      </c>
      <c r="D20" s="226">
        <v>11703631</v>
      </c>
      <c r="E20" s="225">
        <v>1129</v>
      </c>
      <c r="F20" s="226">
        <v>975874</v>
      </c>
      <c r="G20" s="225">
        <v>103</v>
      </c>
      <c r="H20" s="226">
        <v>79538</v>
      </c>
      <c r="I20" s="227">
        <f t="shared" ref="I20" si="2">C20+E20+G20</f>
        <v>17852</v>
      </c>
      <c r="J20" s="224">
        <f t="shared" si="1"/>
        <v>12759043</v>
      </c>
    </row>
    <row r="21" spans="1:10" s="208" customFormat="1" ht="15.75" customHeight="1" thickBot="1">
      <c r="A21" s="209"/>
      <c r="B21" s="216">
        <v>4</v>
      </c>
      <c r="C21" s="217">
        <v>16665</v>
      </c>
      <c r="D21" s="218">
        <v>11719624</v>
      </c>
      <c r="E21" s="217">
        <v>1150</v>
      </c>
      <c r="F21" s="218">
        <v>987794</v>
      </c>
      <c r="G21" s="217">
        <v>108</v>
      </c>
      <c r="H21" s="218">
        <v>84380</v>
      </c>
      <c r="I21" s="219">
        <f t="shared" si="0"/>
        <v>17923</v>
      </c>
      <c r="J21" s="220">
        <f t="shared" si="0"/>
        <v>12791798</v>
      </c>
    </row>
    <row r="22" spans="1:10" s="97" customFormat="1" ht="4.5" customHeight="1" thickBot="1">
      <c r="A22" s="203"/>
      <c r="B22" s="204"/>
      <c r="C22" s="205"/>
      <c r="D22" s="205"/>
      <c r="E22" s="205"/>
      <c r="F22" s="205"/>
      <c r="G22" s="205"/>
      <c r="H22" s="205"/>
      <c r="I22" s="206"/>
      <c r="J22" s="206"/>
    </row>
    <row r="23" spans="1:10" s="97" customFormat="1" ht="15.75" customHeight="1">
      <c r="A23" s="161" t="s">
        <v>29</v>
      </c>
      <c r="B23" s="202" t="s">
        <v>76</v>
      </c>
      <c r="C23" s="189">
        <v>13</v>
      </c>
      <c r="D23" s="179">
        <v>5275</v>
      </c>
      <c r="E23" s="189">
        <v>0</v>
      </c>
      <c r="F23" s="179">
        <v>0</v>
      </c>
      <c r="G23" s="189">
        <v>0</v>
      </c>
      <c r="H23" s="179">
        <v>0</v>
      </c>
      <c r="I23" s="189">
        <v>13</v>
      </c>
      <c r="J23" s="190">
        <v>5275</v>
      </c>
    </row>
    <row r="24" spans="1:10" s="97" customFormat="1" ht="15.75" customHeight="1">
      <c r="A24" s="161"/>
      <c r="B24" s="166">
        <v>19</v>
      </c>
      <c r="C24" s="76">
        <v>9</v>
      </c>
      <c r="D24" s="67">
        <v>2663</v>
      </c>
      <c r="E24" s="66">
        <v>0</v>
      </c>
      <c r="F24" s="67">
        <v>0</v>
      </c>
      <c r="G24" s="66">
        <v>0</v>
      </c>
      <c r="H24" s="67">
        <v>0</v>
      </c>
      <c r="I24" s="66">
        <v>9</v>
      </c>
      <c r="J24" s="78">
        <v>2663</v>
      </c>
    </row>
    <row r="25" spans="1:10" s="97" customFormat="1" ht="15.75" customHeight="1">
      <c r="A25" s="160"/>
      <c r="B25" s="166">
        <v>20</v>
      </c>
      <c r="C25" s="79">
        <v>5</v>
      </c>
      <c r="D25" s="74">
        <v>1301</v>
      </c>
      <c r="E25" s="73">
        <v>0</v>
      </c>
      <c r="F25" s="74">
        <v>0</v>
      </c>
      <c r="G25" s="73">
        <v>0</v>
      </c>
      <c r="H25" s="74">
        <v>0</v>
      </c>
      <c r="I25" s="73">
        <v>5</v>
      </c>
      <c r="J25" s="81">
        <v>1301</v>
      </c>
    </row>
    <row r="26" spans="1:10" s="162" customFormat="1" ht="15.75" customHeight="1">
      <c r="A26" s="160"/>
      <c r="B26" s="166">
        <v>21</v>
      </c>
      <c r="C26" s="79">
        <v>3</v>
      </c>
      <c r="D26" s="74">
        <v>811</v>
      </c>
      <c r="E26" s="73">
        <v>0</v>
      </c>
      <c r="F26" s="74">
        <v>0</v>
      </c>
      <c r="G26" s="73">
        <v>0</v>
      </c>
      <c r="H26" s="74">
        <v>0</v>
      </c>
      <c r="I26" s="73">
        <v>3</v>
      </c>
      <c r="J26" s="81">
        <v>811</v>
      </c>
    </row>
    <row r="27" spans="1:10" s="97" customFormat="1" ht="15.75" customHeight="1">
      <c r="A27" s="160"/>
      <c r="B27" s="167">
        <v>22</v>
      </c>
      <c r="C27" s="76">
        <v>2</v>
      </c>
      <c r="D27" s="67">
        <v>406</v>
      </c>
      <c r="E27" s="66">
        <v>0</v>
      </c>
      <c r="F27" s="67">
        <v>0</v>
      </c>
      <c r="G27" s="66">
        <v>0</v>
      </c>
      <c r="H27" s="67">
        <v>0</v>
      </c>
      <c r="I27" s="66">
        <v>2</v>
      </c>
      <c r="J27" s="78">
        <v>406</v>
      </c>
    </row>
    <row r="28" spans="1:10" s="97" customFormat="1" ht="15.75" customHeight="1">
      <c r="A28" s="160"/>
      <c r="B28" s="167">
        <v>23</v>
      </c>
      <c r="C28" s="157">
        <v>2</v>
      </c>
      <c r="D28" s="158">
        <v>404</v>
      </c>
      <c r="E28" s="157">
        <v>0</v>
      </c>
      <c r="F28" s="158">
        <v>0</v>
      </c>
      <c r="G28" s="157">
        <v>0</v>
      </c>
      <c r="H28" s="158">
        <v>0</v>
      </c>
      <c r="I28" s="157">
        <v>2</v>
      </c>
      <c r="J28" s="81">
        <v>404</v>
      </c>
    </row>
    <row r="29" spans="1:10" s="97" customFormat="1" ht="15.75" customHeight="1">
      <c r="A29" s="160"/>
      <c r="B29" s="168">
        <v>24</v>
      </c>
      <c r="C29" s="157">
        <v>1</v>
      </c>
      <c r="D29" s="158">
        <v>0</v>
      </c>
      <c r="E29" s="157">
        <v>0</v>
      </c>
      <c r="F29" s="158">
        <v>0</v>
      </c>
      <c r="G29" s="157">
        <v>0</v>
      </c>
      <c r="H29" s="158">
        <v>0</v>
      </c>
      <c r="I29" s="157">
        <v>1</v>
      </c>
      <c r="J29" s="81">
        <v>0</v>
      </c>
    </row>
    <row r="30" spans="1:10" s="97" customFormat="1" ht="15.75" customHeight="1">
      <c r="A30" s="160"/>
      <c r="B30" s="168">
        <v>25</v>
      </c>
      <c r="C30" s="157">
        <v>0</v>
      </c>
      <c r="D30" s="158">
        <v>0</v>
      </c>
      <c r="E30" s="157">
        <v>0</v>
      </c>
      <c r="F30" s="158">
        <v>0</v>
      </c>
      <c r="G30" s="157">
        <v>0</v>
      </c>
      <c r="H30" s="158">
        <v>0</v>
      </c>
      <c r="I30" s="157">
        <v>0</v>
      </c>
      <c r="J30" s="81">
        <v>0</v>
      </c>
    </row>
    <row r="31" spans="1:10" s="68" customFormat="1" ht="15.75" customHeight="1">
      <c r="A31" s="160"/>
      <c r="B31" s="167">
        <v>26</v>
      </c>
      <c r="C31" s="173">
        <v>0</v>
      </c>
      <c r="D31" s="185">
        <v>0</v>
      </c>
      <c r="E31" s="173">
        <v>0</v>
      </c>
      <c r="F31" s="185">
        <v>0</v>
      </c>
      <c r="G31" s="173">
        <v>0</v>
      </c>
      <c r="H31" s="185">
        <v>0</v>
      </c>
      <c r="I31" s="173">
        <v>0</v>
      </c>
      <c r="J31" s="78">
        <v>0</v>
      </c>
    </row>
    <row r="32" spans="1:10" s="68" customFormat="1" ht="15.75" customHeight="1">
      <c r="A32" s="160"/>
      <c r="B32" s="167">
        <v>27</v>
      </c>
      <c r="C32" s="157">
        <v>0</v>
      </c>
      <c r="D32" s="158">
        <v>0</v>
      </c>
      <c r="E32" s="157">
        <v>0</v>
      </c>
      <c r="F32" s="158">
        <v>0</v>
      </c>
      <c r="G32" s="157">
        <v>0</v>
      </c>
      <c r="H32" s="158">
        <v>0</v>
      </c>
      <c r="I32" s="157">
        <v>0</v>
      </c>
      <c r="J32" s="81">
        <v>0</v>
      </c>
    </row>
    <row r="33" spans="1:10" s="68" customFormat="1" ht="15.75" customHeight="1">
      <c r="A33" s="160"/>
      <c r="B33" s="167">
        <v>28</v>
      </c>
      <c r="C33" s="173">
        <v>0</v>
      </c>
      <c r="D33" s="185">
        <v>0</v>
      </c>
      <c r="E33" s="173">
        <v>0</v>
      </c>
      <c r="F33" s="185">
        <v>0</v>
      </c>
      <c r="G33" s="173">
        <v>0</v>
      </c>
      <c r="H33" s="185">
        <v>0</v>
      </c>
      <c r="I33" s="173">
        <v>0</v>
      </c>
      <c r="J33" s="78">
        <v>0</v>
      </c>
    </row>
    <row r="34" spans="1:10" s="68" customFormat="1" ht="15.75" customHeight="1">
      <c r="A34" s="160"/>
      <c r="B34" s="167">
        <v>29</v>
      </c>
      <c r="C34" s="173">
        <v>0</v>
      </c>
      <c r="D34" s="185">
        <v>0</v>
      </c>
      <c r="E34" s="173">
        <v>0</v>
      </c>
      <c r="F34" s="185">
        <v>0</v>
      </c>
      <c r="G34" s="173">
        <v>0</v>
      </c>
      <c r="H34" s="185">
        <v>0</v>
      </c>
      <c r="I34" s="173">
        <v>0</v>
      </c>
      <c r="J34" s="78">
        <v>0</v>
      </c>
    </row>
    <row r="35" spans="1:10" s="68" customFormat="1" ht="15.75" customHeight="1">
      <c r="A35" s="160"/>
      <c r="B35" s="211">
        <v>30</v>
      </c>
      <c r="C35" s="212">
        <v>0</v>
      </c>
      <c r="D35" s="213">
        <v>0</v>
      </c>
      <c r="E35" s="212">
        <v>0</v>
      </c>
      <c r="F35" s="213">
        <v>0</v>
      </c>
      <c r="G35" s="212">
        <v>0</v>
      </c>
      <c r="H35" s="213">
        <v>0</v>
      </c>
      <c r="I35" s="212">
        <v>0</v>
      </c>
      <c r="J35" s="214">
        <v>0</v>
      </c>
    </row>
    <row r="36" spans="1:10" s="68" customFormat="1" ht="15.75" customHeight="1">
      <c r="A36" s="160"/>
      <c r="B36" s="211" t="s">
        <v>84</v>
      </c>
      <c r="C36" s="212">
        <v>0</v>
      </c>
      <c r="D36" s="213">
        <v>0</v>
      </c>
      <c r="E36" s="212">
        <v>0</v>
      </c>
      <c r="F36" s="213">
        <v>0</v>
      </c>
      <c r="G36" s="212">
        <v>0</v>
      </c>
      <c r="H36" s="213">
        <v>0</v>
      </c>
      <c r="I36" s="212">
        <v>0</v>
      </c>
      <c r="J36" s="214">
        <v>0</v>
      </c>
    </row>
    <row r="37" spans="1:10" s="68" customFormat="1" ht="15.75" customHeight="1">
      <c r="A37" s="160"/>
      <c r="B37" s="211">
        <v>2</v>
      </c>
      <c r="C37" s="212">
        <v>0</v>
      </c>
      <c r="D37" s="213">
        <v>0</v>
      </c>
      <c r="E37" s="212">
        <v>0</v>
      </c>
      <c r="F37" s="213">
        <v>0</v>
      </c>
      <c r="G37" s="212">
        <v>0</v>
      </c>
      <c r="H37" s="213">
        <v>0</v>
      </c>
      <c r="I37" s="212">
        <v>0</v>
      </c>
      <c r="J37" s="214">
        <v>0</v>
      </c>
    </row>
    <row r="38" spans="1:10" s="210" customFormat="1" ht="15.75" customHeight="1">
      <c r="A38" s="229"/>
      <c r="B38" s="223">
        <v>3</v>
      </c>
      <c r="C38" s="230">
        <v>0</v>
      </c>
      <c r="D38" s="231">
        <v>0</v>
      </c>
      <c r="E38" s="230">
        <v>0</v>
      </c>
      <c r="F38" s="231">
        <v>0</v>
      </c>
      <c r="G38" s="230">
        <v>0</v>
      </c>
      <c r="H38" s="231">
        <v>0</v>
      </c>
      <c r="I38" s="230">
        <f t="shared" ref="I38" si="3">C38+E38+G38</f>
        <v>0</v>
      </c>
      <c r="J38" s="224">
        <f t="shared" ref="J38" si="4">D38+F38+H38</f>
        <v>0</v>
      </c>
    </row>
    <row r="39" spans="1:10" s="210" customFormat="1" ht="15.75" customHeight="1" thickBot="1">
      <c r="A39" s="209"/>
      <c r="B39" s="216">
        <v>4</v>
      </c>
      <c r="C39" s="221">
        <v>0</v>
      </c>
      <c r="D39" s="222">
        <v>0</v>
      </c>
      <c r="E39" s="221">
        <v>0</v>
      </c>
      <c r="F39" s="222">
        <v>0</v>
      </c>
      <c r="G39" s="221">
        <v>0</v>
      </c>
      <c r="H39" s="222">
        <v>0</v>
      </c>
      <c r="I39" s="221">
        <f t="shared" ref="I39:J39" si="5">C39+E39+G39</f>
        <v>0</v>
      </c>
      <c r="J39" s="220">
        <f t="shared" si="5"/>
        <v>0</v>
      </c>
    </row>
    <row r="40" spans="1:1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191" t="s">
        <v>86</v>
      </c>
    </row>
    <row r="41" spans="1:10" ht="15.75" customHeight="1">
      <c r="J41" s="192" t="s">
        <v>79</v>
      </c>
    </row>
  </sheetData>
  <mergeCells count="5">
    <mergeCell ref="A3:A4"/>
    <mergeCell ref="C3:D3"/>
    <mergeCell ref="E3:F3"/>
    <mergeCell ref="G3:H3"/>
    <mergeCell ref="I3:J3"/>
  </mergeCells>
  <phoneticPr fontId="11"/>
  <printOptions gridLinesSet="0"/>
  <pageMargins left="0.78700000000000003" right="0.78700000000000003" top="0.98399999999999999" bottom="0.98399999999999999" header="0.5" footer="0.5"/>
  <pageSetup paperSize="9" orientation="portrait" verticalDpi="0" r:id="rId1"/>
  <headerFooter alignWithMargins="0">
    <oddHeader>&amp;A</oddHeader>
    <oddFooter>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1"/>
  <sheetViews>
    <sheetView zoomScale="91" zoomScaleNormal="75" workbookViewId="0">
      <selection activeCell="O14" sqref="O14"/>
    </sheetView>
  </sheetViews>
  <sheetFormatPr defaultRowHeight="13.5"/>
  <cols>
    <col min="1" max="2" width="5.25" style="65" customWidth="1"/>
    <col min="3" max="3" width="8.375" style="65" customWidth="1"/>
    <col min="4" max="4" width="11.25" style="65" customWidth="1"/>
    <col min="5" max="5" width="5.75" style="65" customWidth="1"/>
    <col min="6" max="6" width="9.375" style="65" customWidth="1"/>
    <col min="7" max="8" width="5.25" style="65" customWidth="1"/>
    <col min="9" max="9" width="5.75" style="65" customWidth="1"/>
    <col min="10" max="10" width="9.375" style="65" customWidth="1"/>
    <col min="11" max="14" width="5.25" style="65" customWidth="1"/>
    <col min="15" max="15" width="8.375" style="65" customWidth="1"/>
    <col min="16" max="16" width="11.25" style="65" customWidth="1"/>
    <col min="17" max="16384" width="9" style="65"/>
  </cols>
  <sheetData>
    <row r="1" spans="1:16" s="63" customFormat="1" ht="18" thickBot="1">
      <c r="A1" s="61" t="s">
        <v>0</v>
      </c>
      <c r="B1" s="62"/>
      <c r="M1" s="82"/>
      <c r="N1" s="83"/>
      <c r="P1" s="64" t="s">
        <v>82</v>
      </c>
    </row>
    <row r="2" spans="1:16" s="85" customFormat="1">
      <c r="A2" s="242" t="s">
        <v>1</v>
      </c>
      <c r="B2" s="245" t="s">
        <v>2</v>
      </c>
      <c r="C2" s="234" t="s">
        <v>65</v>
      </c>
      <c r="D2" s="235"/>
      <c r="E2" s="234" t="s">
        <v>67</v>
      </c>
      <c r="F2" s="236"/>
      <c r="G2" s="234" t="s">
        <v>5</v>
      </c>
      <c r="H2" s="235"/>
      <c r="I2" s="234" t="s">
        <v>69</v>
      </c>
      <c r="J2" s="235"/>
      <c r="K2" s="237" t="s">
        <v>7</v>
      </c>
      <c r="L2" s="235"/>
      <c r="M2" s="237" t="s">
        <v>8</v>
      </c>
      <c r="N2" s="235"/>
      <c r="O2" s="237" t="s">
        <v>9</v>
      </c>
      <c r="P2" s="238"/>
    </row>
    <row r="3" spans="1:16" s="85" customFormat="1">
      <c r="A3" s="243"/>
      <c r="B3" s="246"/>
      <c r="C3" s="248" t="s">
        <v>66</v>
      </c>
      <c r="D3" s="253"/>
      <c r="E3" s="248" t="s">
        <v>68</v>
      </c>
      <c r="F3" s="249"/>
      <c r="G3" s="250"/>
      <c r="H3" s="251"/>
      <c r="I3" s="250"/>
      <c r="J3" s="251"/>
      <c r="K3" s="250"/>
      <c r="L3" s="251"/>
      <c r="M3" s="250"/>
      <c r="N3" s="251"/>
      <c r="O3" s="250"/>
      <c r="P3" s="252"/>
    </row>
    <row r="4" spans="1:16" s="85" customFormat="1">
      <c r="A4" s="244"/>
      <c r="B4" s="247"/>
      <c r="C4" s="86" t="s">
        <v>10</v>
      </c>
      <c r="D4" s="87" t="s">
        <v>11</v>
      </c>
      <c r="E4" s="86" t="s">
        <v>10</v>
      </c>
      <c r="F4" s="87" t="s">
        <v>11</v>
      </c>
      <c r="G4" s="86" t="s">
        <v>10</v>
      </c>
      <c r="H4" s="87" t="s">
        <v>11</v>
      </c>
      <c r="I4" s="86" t="s">
        <v>10</v>
      </c>
      <c r="J4" s="87" t="s">
        <v>11</v>
      </c>
      <c r="K4" s="86" t="s">
        <v>10</v>
      </c>
      <c r="L4" s="87" t="s">
        <v>11</v>
      </c>
      <c r="M4" s="86" t="s">
        <v>10</v>
      </c>
      <c r="N4" s="87" t="s">
        <v>11</v>
      </c>
      <c r="O4" s="86" t="s">
        <v>12</v>
      </c>
      <c r="P4" s="88" t="s">
        <v>11</v>
      </c>
    </row>
    <row r="5" spans="1:16" s="97" customFormat="1" ht="15.75" customHeight="1">
      <c r="A5" s="90" t="s">
        <v>17</v>
      </c>
      <c r="B5" s="91">
        <v>15</v>
      </c>
      <c r="C5" s="92">
        <v>9636</v>
      </c>
      <c r="D5" s="93">
        <v>6102363</v>
      </c>
      <c r="E5" s="92">
        <v>716</v>
      </c>
      <c r="F5" s="93">
        <v>651547</v>
      </c>
      <c r="G5" s="94">
        <v>0</v>
      </c>
      <c r="H5" s="95">
        <v>0</v>
      </c>
      <c r="I5" s="92">
        <v>143</v>
      </c>
      <c r="J5" s="93">
        <v>106064</v>
      </c>
      <c r="K5" s="94">
        <v>0</v>
      </c>
      <c r="L5" s="95">
        <v>0</v>
      </c>
      <c r="M5" s="94">
        <v>0</v>
      </c>
      <c r="N5" s="95">
        <v>0</v>
      </c>
      <c r="O5" s="94">
        <v>10495</v>
      </c>
      <c r="P5" s="96">
        <v>6859974</v>
      </c>
    </row>
    <row r="6" spans="1:16" s="97" customFormat="1" ht="15.75" customHeight="1">
      <c r="A6" s="98"/>
      <c r="B6" s="99">
        <v>16</v>
      </c>
      <c r="C6" s="100">
        <v>10092</v>
      </c>
      <c r="D6" s="101">
        <v>6443202</v>
      </c>
      <c r="E6" s="100">
        <v>733</v>
      </c>
      <c r="F6" s="101">
        <v>661075</v>
      </c>
      <c r="G6" s="102">
        <v>0</v>
      </c>
      <c r="H6" s="103">
        <v>0</v>
      </c>
      <c r="I6" s="100">
        <v>139</v>
      </c>
      <c r="J6" s="101">
        <v>104919</v>
      </c>
      <c r="K6" s="102">
        <v>0</v>
      </c>
      <c r="L6" s="103">
        <v>0</v>
      </c>
      <c r="M6" s="102">
        <v>0</v>
      </c>
      <c r="N6" s="103">
        <v>0</v>
      </c>
      <c r="O6" s="102">
        <f>C6+E6+I6</f>
        <v>10964</v>
      </c>
      <c r="P6" s="104">
        <f>D6+F6+J6</f>
        <v>7209196</v>
      </c>
    </row>
    <row r="7" spans="1:16" s="97" customFormat="1" ht="15.75" customHeight="1">
      <c r="A7" s="105"/>
      <c r="B7" s="99">
        <v>17</v>
      </c>
      <c r="C7" s="100">
        <v>10510</v>
      </c>
      <c r="D7" s="101">
        <v>6798150</v>
      </c>
      <c r="E7" s="100">
        <v>758</v>
      </c>
      <c r="F7" s="101">
        <v>681636</v>
      </c>
      <c r="G7" s="102">
        <v>0</v>
      </c>
      <c r="H7" s="103">
        <v>0</v>
      </c>
      <c r="I7" s="100">
        <v>134</v>
      </c>
      <c r="J7" s="101">
        <v>101216</v>
      </c>
      <c r="K7" s="102">
        <v>0</v>
      </c>
      <c r="L7" s="103">
        <v>0</v>
      </c>
      <c r="M7" s="102">
        <v>0</v>
      </c>
      <c r="N7" s="103">
        <v>0</v>
      </c>
      <c r="O7" s="102">
        <v>11421</v>
      </c>
      <c r="P7" s="104">
        <v>7588737</v>
      </c>
    </row>
    <row r="8" spans="1:16" s="97" customFormat="1" ht="15.75" customHeight="1">
      <c r="A8" s="98"/>
      <c r="B8" s="99">
        <v>18</v>
      </c>
      <c r="C8" s="106">
        <v>11009</v>
      </c>
      <c r="D8" s="101">
        <v>7176555</v>
      </c>
      <c r="E8" s="106">
        <v>780</v>
      </c>
      <c r="F8" s="101">
        <v>697279</v>
      </c>
      <c r="G8" s="102">
        <v>0</v>
      </c>
      <c r="H8" s="103">
        <v>0</v>
      </c>
      <c r="I8" s="106">
        <v>151</v>
      </c>
      <c r="J8" s="101">
        <v>118155</v>
      </c>
      <c r="K8" s="102">
        <v>0</v>
      </c>
      <c r="L8" s="103">
        <v>0</v>
      </c>
      <c r="M8" s="102">
        <v>0</v>
      </c>
      <c r="N8" s="103">
        <v>0</v>
      </c>
      <c r="O8" s="107">
        <v>11940</v>
      </c>
      <c r="P8" s="104">
        <v>7991989</v>
      </c>
    </row>
    <row r="9" spans="1:16" s="97" customFormat="1" ht="15.75" customHeight="1">
      <c r="A9" s="98"/>
      <c r="B9" s="99">
        <v>19</v>
      </c>
      <c r="C9" s="100">
        <v>11527</v>
      </c>
      <c r="D9" s="108">
        <v>7595154</v>
      </c>
      <c r="E9" s="106">
        <v>806</v>
      </c>
      <c r="F9" s="101">
        <v>720507</v>
      </c>
      <c r="G9" s="102">
        <v>0</v>
      </c>
      <c r="H9" s="103">
        <v>0</v>
      </c>
      <c r="I9" s="100">
        <v>134</v>
      </c>
      <c r="J9" s="101">
        <v>104106</v>
      </c>
      <c r="K9" s="102">
        <v>0</v>
      </c>
      <c r="L9" s="103">
        <v>0</v>
      </c>
      <c r="M9" s="102">
        <v>0</v>
      </c>
      <c r="N9" s="103">
        <v>0</v>
      </c>
      <c r="O9" s="107">
        <v>12469</v>
      </c>
      <c r="P9" s="104">
        <v>8419767</v>
      </c>
    </row>
    <row r="10" spans="1:16" s="97" customFormat="1" ht="15.75" customHeight="1">
      <c r="A10" s="98"/>
      <c r="B10" s="99">
        <v>20</v>
      </c>
      <c r="C10" s="100">
        <v>12104</v>
      </c>
      <c r="D10" s="108">
        <v>8047851</v>
      </c>
      <c r="E10" s="106">
        <v>824</v>
      </c>
      <c r="F10" s="101">
        <v>736693</v>
      </c>
      <c r="G10" s="102">
        <v>0</v>
      </c>
      <c r="H10" s="103">
        <v>0</v>
      </c>
      <c r="I10" s="100">
        <v>128</v>
      </c>
      <c r="J10" s="101">
        <v>99288</v>
      </c>
      <c r="K10" s="102">
        <v>0</v>
      </c>
      <c r="L10" s="103">
        <v>0</v>
      </c>
      <c r="M10" s="102">
        <v>0</v>
      </c>
      <c r="N10" s="103">
        <v>0</v>
      </c>
      <c r="O10" s="107">
        <v>13056</v>
      </c>
      <c r="P10" s="104">
        <v>8883832</v>
      </c>
    </row>
    <row r="11" spans="1:16" s="97" customFormat="1" ht="15.75" customHeight="1">
      <c r="A11" s="98"/>
      <c r="B11" s="99">
        <v>21</v>
      </c>
      <c r="C11" s="100">
        <v>12659</v>
      </c>
      <c r="D11" s="108">
        <v>8479740</v>
      </c>
      <c r="E11" s="106">
        <v>860</v>
      </c>
      <c r="F11" s="101">
        <v>766866</v>
      </c>
      <c r="G11" s="102">
        <v>0</v>
      </c>
      <c r="H11" s="103">
        <v>0</v>
      </c>
      <c r="I11" s="100">
        <v>125</v>
      </c>
      <c r="J11" s="101">
        <v>97301</v>
      </c>
      <c r="K11" s="102">
        <v>0</v>
      </c>
      <c r="L11" s="103">
        <v>0</v>
      </c>
      <c r="M11" s="102">
        <v>0</v>
      </c>
      <c r="N11" s="103">
        <v>0</v>
      </c>
      <c r="O11" s="107">
        <v>13644</v>
      </c>
      <c r="P11" s="104">
        <v>9343907</v>
      </c>
    </row>
    <row r="12" spans="1:16" s="97" customFormat="1" ht="15.75" customHeight="1">
      <c r="A12" s="98"/>
      <c r="B12" s="99">
        <v>22</v>
      </c>
      <c r="C12" s="109">
        <v>12977</v>
      </c>
      <c r="D12" s="77">
        <v>8764374</v>
      </c>
      <c r="E12" s="110">
        <v>882</v>
      </c>
      <c r="F12" s="111">
        <v>787744</v>
      </c>
      <c r="G12" s="112">
        <v>0</v>
      </c>
      <c r="H12" s="113">
        <v>0</v>
      </c>
      <c r="I12" s="109">
        <v>128</v>
      </c>
      <c r="J12" s="111">
        <v>99635</v>
      </c>
      <c r="K12" s="112">
        <v>0</v>
      </c>
      <c r="L12" s="113">
        <v>0</v>
      </c>
      <c r="M12" s="112">
        <v>0</v>
      </c>
      <c r="N12" s="113">
        <v>0</v>
      </c>
      <c r="O12" s="114">
        <v>13987</v>
      </c>
      <c r="P12" s="78">
        <v>9651753</v>
      </c>
    </row>
    <row r="13" spans="1:16" s="97" customFormat="1" ht="15.75" customHeight="1">
      <c r="A13" s="143"/>
      <c r="B13" s="151">
        <v>23</v>
      </c>
      <c r="C13" s="144">
        <v>13368</v>
      </c>
      <c r="D13" s="80">
        <v>9064643</v>
      </c>
      <c r="E13" s="145">
        <v>919</v>
      </c>
      <c r="F13" s="146">
        <v>818567</v>
      </c>
      <c r="G13" s="147">
        <v>0</v>
      </c>
      <c r="H13" s="148">
        <v>0</v>
      </c>
      <c r="I13" s="144">
        <v>119</v>
      </c>
      <c r="J13" s="146">
        <v>89276</v>
      </c>
      <c r="K13" s="147">
        <v>0</v>
      </c>
      <c r="L13" s="148">
        <v>0</v>
      </c>
      <c r="M13" s="147">
        <v>0</v>
      </c>
      <c r="N13" s="148">
        <v>0</v>
      </c>
      <c r="O13" s="149">
        <v>14406</v>
      </c>
      <c r="P13" s="81">
        <v>9972486</v>
      </c>
    </row>
    <row r="14" spans="1:16" s="97" customFormat="1" ht="15.75" customHeight="1" thickBot="1">
      <c r="A14" s="115"/>
      <c r="B14" s="116">
        <v>24</v>
      </c>
      <c r="C14" s="117">
        <v>13978</v>
      </c>
      <c r="D14" s="118">
        <v>9524216</v>
      </c>
      <c r="E14" s="119">
        <v>937</v>
      </c>
      <c r="F14" s="120">
        <v>830713</v>
      </c>
      <c r="G14" s="121">
        <v>0</v>
      </c>
      <c r="H14" s="122">
        <v>0</v>
      </c>
      <c r="I14" s="117">
        <v>130</v>
      </c>
      <c r="J14" s="120">
        <v>95786</v>
      </c>
      <c r="K14" s="121">
        <v>0</v>
      </c>
      <c r="L14" s="122">
        <v>0</v>
      </c>
      <c r="M14" s="121">
        <v>0</v>
      </c>
      <c r="N14" s="122">
        <v>0</v>
      </c>
      <c r="O14" s="123">
        <v>15045</v>
      </c>
      <c r="P14" s="124">
        <v>10450715</v>
      </c>
    </row>
    <row r="15" spans="1:16" s="97" customFormat="1" ht="15.75" customHeight="1">
      <c r="A15" s="125" t="s">
        <v>29</v>
      </c>
      <c r="B15" s="126">
        <v>15</v>
      </c>
      <c r="C15" s="127">
        <v>51</v>
      </c>
      <c r="D15" s="128">
        <v>20823</v>
      </c>
      <c r="E15" s="129">
        <v>0</v>
      </c>
      <c r="F15" s="130">
        <v>0</v>
      </c>
      <c r="G15" s="131">
        <v>0</v>
      </c>
      <c r="H15" s="130">
        <v>0</v>
      </c>
      <c r="I15" s="131">
        <v>0</v>
      </c>
      <c r="J15" s="130">
        <v>0</v>
      </c>
      <c r="K15" s="131">
        <v>0</v>
      </c>
      <c r="L15" s="130">
        <v>0</v>
      </c>
      <c r="M15" s="131">
        <v>0</v>
      </c>
      <c r="N15" s="130">
        <v>0</v>
      </c>
      <c r="O15" s="129">
        <v>51</v>
      </c>
      <c r="P15" s="132">
        <v>20823</v>
      </c>
    </row>
    <row r="16" spans="1:16" s="97" customFormat="1" ht="15.75" customHeight="1">
      <c r="A16" s="105"/>
      <c r="B16" s="99">
        <v>16</v>
      </c>
      <c r="C16" s="100">
        <v>33</v>
      </c>
      <c r="D16" s="133">
        <v>13434</v>
      </c>
      <c r="E16" s="107">
        <v>0</v>
      </c>
      <c r="F16" s="103">
        <v>0</v>
      </c>
      <c r="G16" s="102">
        <v>0</v>
      </c>
      <c r="H16" s="103">
        <v>0</v>
      </c>
      <c r="I16" s="102">
        <v>0</v>
      </c>
      <c r="J16" s="103">
        <v>0</v>
      </c>
      <c r="K16" s="102">
        <v>0</v>
      </c>
      <c r="L16" s="103">
        <v>0</v>
      </c>
      <c r="M16" s="102">
        <v>0</v>
      </c>
      <c r="N16" s="103">
        <v>0</v>
      </c>
      <c r="O16" s="107">
        <f>C16</f>
        <v>33</v>
      </c>
      <c r="P16" s="104">
        <f>D16</f>
        <v>13434</v>
      </c>
    </row>
    <row r="17" spans="1:16" s="97" customFormat="1" ht="15.75" customHeight="1">
      <c r="A17" s="105"/>
      <c r="B17" s="99">
        <v>17</v>
      </c>
      <c r="C17" s="100">
        <v>19</v>
      </c>
      <c r="D17" s="133">
        <v>7735</v>
      </c>
      <c r="E17" s="107">
        <v>0</v>
      </c>
      <c r="F17" s="103">
        <v>0</v>
      </c>
      <c r="G17" s="102">
        <v>0</v>
      </c>
      <c r="H17" s="103">
        <v>0</v>
      </c>
      <c r="I17" s="102">
        <v>0</v>
      </c>
      <c r="J17" s="103">
        <v>0</v>
      </c>
      <c r="K17" s="102">
        <v>0</v>
      </c>
      <c r="L17" s="103">
        <v>0</v>
      </c>
      <c r="M17" s="102">
        <v>0</v>
      </c>
      <c r="N17" s="103">
        <v>0</v>
      </c>
      <c r="O17" s="107">
        <v>19</v>
      </c>
      <c r="P17" s="104">
        <v>7735</v>
      </c>
    </row>
    <row r="18" spans="1:16" s="97" customFormat="1" ht="15.75" customHeight="1">
      <c r="A18" s="105"/>
      <c r="B18" s="134">
        <v>18</v>
      </c>
      <c r="C18" s="106">
        <v>13</v>
      </c>
      <c r="D18" s="103">
        <v>5275</v>
      </c>
      <c r="E18" s="102">
        <v>0</v>
      </c>
      <c r="F18" s="103">
        <v>0</v>
      </c>
      <c r="G18" s="102">
        <v>0</v>
      </c>
      <c r="H18" s="103">
        <v>0</v>
      </c>
      <c r="I18" s="102">
        <v>0</v>
      </c>
      <c r="J18" s="103">
        <v>0</v>
      </c>
      <c r="K18" s="102">
        <v>0</v>
      </c>
      <c r="L18" s="103">
        <v>0</v>
      </c>
      <c r="M18" s="102">
        <v>0</v>
      </c>
      <c r="N18" s="103">
        <v>0</v>
      </c>
      <c r="O18" s="107">
        <v>13</v>
      </c>
      <c r="P18" s="104">
        <v>5275</v>
      </c>
    </row>
    <row r="19" spans="1:16" s="97" customFormat="1" ht="15.75" customHeight="1">
      <c r="A19" s="105"/>
      <c r="B19" s="134">
        <v>19</v>
      </c>
      <c r="C19" s="106">
        <v>9</v>
      </c>
      <c r="D19" s="103">
        <v>2663</v>
      </c>
      <c r="E19" s="102">
        <v>0</v>
      </c>
      <c r="F19" s="103">
        <v>0</v>
      </c>
      <c r="G19" s="102">
        <v>0</v>
      </c>
      <c r="H19" s="103">
        <v>0</v>
      </c>
      <c r="I19" s="102">
        <v>0</v>
      </c>
      <c r="J19" s="103">
        <v>0</v>
      </c>
      <c r="K19" s="102">
        <v>0</v>
      </c>
      <c r="L19" s="103">
        <v>0</v>
      </c>
      <c r="M19" s="102">
        <v>0</v>
      </c>
      <c r="N19" s="103">
        <v>0</v>
      </c>
      <c r="O19" s="107">
        <v>9</v>
      </c>
      <c r="P19" s="104">
        <v>2663</v>
      </c>
    </row>
    <row r="20" spans="1:16" s="97" customFormat="1" ht="15.75" customHeight="1">
      <c r="A20" s="105"/>
      <c r="B20" s="134">
        <v>20</v>
      </c>
      <c r="C20" s="135">
        <v>5</v>
      </c>
      <c r="D20" s="136">
        <v>1301</v>
      </c>
      <c r="E20" s="107">
        <v>0</v>
      </c>
      <c r="F20" s="103">
        <v>0</v>
      </c>
      <c r="G20" s="107">
        <v>0</v>
      </c>
      <c r="H20" s="103">
        <v>0</v>
      </c>
      <c r="I20" s="107">
        <v>0</v>
      </c>
      <c r="J20" s="103">
        <v>0</v>
      </c>
      <c r="K20" s="107">
        <v>0</v>
      </c>
      <c r="L20" s="103">
        <v>0</v>
      </c>
      <c r="M20" s="107">
        <v>0</v>
      </c>
      <c r="N20" s="103">
        <v>0</v>
      </c>
      <c r="O20" s="135">
        <v>5</v>
      </c>
      <c r="P20" s="137">
        <v>1301</v>
      </c>
    </row>
    <row r="21" spans="1:16" s="97" customFormat="1" ht="15.75" customHeight="1">
      <c r="A21" s="105"/>
      <c r="B21" s="134">
        <v>21</v>
      </c>
      <c r="C21" s="135">
        <v>3</v>
      </c>
      <c r="D21" s="136">
        <v>811</v>
      </c>
      <c r="E21" s="107">
        <v>0</v>
      </c>
      <c r="F21" s="103">
        <v>0</v>
      </c>
      <c r="G21" s="107">
        <v>0</v>
      </c>
      <c r="H21" s="103">
        <v>0</v>
      </c>
      <c r="I21" s="107">
        <v>0</v>
      </c>
      <c r="J21" s="103">
        <v>0</v>
      </c>
      <c r="K21" s="107">
        <v>0</v>
      </c>
      <c r="L21" s="103">
        <v>0</v>
      </c>
      <c r="M21" s="107">
        <v>0</v>
      </c>
      <c r="N21" s="103">
        <v>0</v>
      </c>
      <c r="O21" s="135">
        <v>3</v>
      </c>
      <c r="P21" s="137">
        <v>811</v>
      </c>
    </row>
    <row r="22" spans="1:16" s="97" customFormat="1" ht="15.75" customHeight="1">
      <c r="A22" s="105"/>
      <c r="B22" s="134">
        <v>22</v>
      </c>
      <c r="C22" s="135">
        <v>2</v>
      </c>
      <c r="D22" s="136">
        <v>406</v>
      </c>
      <c r="E22" s="107">
        <v>0</v>
      </c>
      <c r="F22" s="103">
        <v>0</v>
      </c>
      <c r="G22" s="107">
        <v>0</v>
      </c>
      <c r="H22" s="103">
        <v>0</v>
      </c>
      <c r="I22" s="107">
        <v>0</v>
      </c>
      <c r="J22" s="103">
        <v>0</v>
      </c>
      <c r="K22" s="107">
        <v>0</v>
      </c>
      <c r="L22" s="103">
        <v>0</v>
      </c>
      <c r="M22" s="107">
        <v>0</v>
      </c>
      <c r="N22" s="103">
        <v>0</v>
      </c>
      <c r="O22" s="135">
        <v>2</v>
      </c>
      <c r="P22" s="137">
        <v>406</v>
      </c>
    </row>
    <row r="23" spans="1:16" s="97" customFormat="1" ht="15.75" customHeight="1">
      <c r="A23" s="150"/>
      <c r="B23" s="151">
        <v>23</v>
      </c>
      <c r="C23" s="152">
        <v>2</v>
      </c>
      <c r="D23" s="153">
        <v>404</v>
      </c>
      <c r="E23" s="154">
        <v>0</v>
      </c>
      <c r="F23" s="155">
        <v>0</v>
      </c>
      <c r="G23" s="154">
        <v>0</v>
      </c>
      <c r="H23" s="155">
        <v>0</v>
      </c>
      <c r="I23" s="154">
        <v>0</v>
      </c>
      <c r="J23" s="155">
        <v>0</v>
      </c>
      <c r="K23" s="154">
        <v>0</v>
      </c>
      <c r="L23" s="155">
        <v>0</v>
      </c>
      <c r="M23" s="154">
        <v>0</v>
      </c>
      <c r="N23" s="155">
        <v>0</v>
      </c>
      <c r="O23" s="152">
        <v>2</v>
      </c>
      <c r="P23" s="156">
        <v>404</v>
      </c>
    </row>
    <row r="24" spans="1:16" s="97" customFormat="1" ht="15.75" customHeight="1" thickBot="1">
      <c r="A24" s="138"/>
      <c r="B24" s="116">
        <v>24</v>
      </c>
      <c r="C24" s="84">
        <v>1</v>
      </c>
      <c r="D24" s="139">
        <v>0</v>
      </c>
      <c r="E24" s="140">
        <v>0</v>
      </c>
      <c r="F24" s="141">
        <v>0</v>
      </c>
      <c r="G24" s="140">
        <v>0</v>
      </c>
      <c r="H24" s="141">
        <v>0</v>
      </c>
      <c r="I24" s="140">
        <v>0</v>
      </c>
      <c r="J24" s="141">
        <v>0</v>
      </c>
      <c r="K24" s="140">
        <v>0</v>
      </c>
      <c r="L24" s="141">
        <v>0</v>
      </c>
      <c r="M24" s="140">
        <v>0</v>
      </c>
      <c r="N24" s="141">
        <v>0</v>
      </c>
      <c r="O24" s="84">
        <v>1</v>
      </c>
      <c r="P24" s="142">
        <v>0</v>
      </c>
    </row>
    <row r="25" spans="1:16" s="68" customFormat="1" ht="12">
      <c r="A25" s="89"/>
      <c r="P25" s="69" t="s">
        <v>70</v>
      </c>
    </row>
    <row r="26" spans="1:16" ht="23.1" customHeight="1">
      <c r="A26" s="75"/>
      <c r="P26" s="192" t="s">
        <v>79</v>
      </c>
    </row>
    <row r="27" spans="1:16" ht="23.1" customHeight="1">
      <c r="A27" s="75"/>
    </row>
    <row r="28" spans="1:16" ht="23.1" customHeight="1">
      <c r="A28" s="75"/>
    </row>
    <row r="29" spans="1:16" ht="22.5" customHeight="1">
      <c r="A29" s="75"/>
    </row>
    <row r="30" spans="1:16" ht="22.5" customHeight="1"/>
    <row r="31" spans="1:16" ht="22.5" customHeight="1"/>
    <row r="32" spans="1:1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10.5" customHeight="1"/>
    <row r="41" ht="6.75" customHeight="1"/>
  </sheetData>
  <mergeCells count="11">
    <mergeCell ref="O2:P3"/>
    <mergeCell ref="C3:D3"/>
    <mergeCell ref="C2:D2"/>
    <mergeCell ref="G2:H3"/>
    <mergeCell ref="I2:J3"/>
    <mergeCell ref="K2:L3"/>
    <mergeCell ref="A2:A4"/>
    <mergeCell ref="B2:B4"/>
    <mergeCell ref="E2:F2"/>
    <mergeCell ref="E3:F3"/>
    <mergeCell ref="M2:N3"/>
  </mergeCells>
  <phoneticPr fontId="6"/>
  <printOptions gridLinesSet="0"/>
  <pageMargins left="0.78700000000000003" right="0.78700000000000003" top="0.98399999999999999" bottom="0.98399999999999999" header="0.5" footer="0.5"/>
  <pageSetup paperSize="9" orientation="portrait" verticalDpi="0" r:id="rId1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60"/>
  <sheetViews>
    <sheetView zoomScale="75" workbookViewId="0">
      <selection activeCell="A2" sqref="A2"/>
    </sheetView>
  </sheetViews>
  <sheetFormatPr defaultRowHeight="17.25"/>
  <cols>
    <col min="1" max="1" width="6.75" style="5" customWidth="1"/>
    <col min="2" max="2" width="6" style="5" customWidth="1"/>
    <col min="3" max="3" width="10" style="5" customWidth="1"/>
    <col min="4" max="4" width="15.375" style="5" customWidth="1"/>
    <col min="5" max="5" width="9.375" style="5" customWidth="1"/>
    <col min="6" max="6" width="12.625" style="5" customWidth="1"/>
    <col min="7" max="7" width="9.375" style="5" customWidth="1"/>
    <col min="8" max="8" width="12" style="5" customWidth="1"/>
    <col min="9" max="9" width="9.375" style="5" customWidth="1"/>
    <col min="10" max="10" width="12" style="5" customWidth="1"/>
    <col min="11" max="11" width="9.375" style="5" customWidth="1"/>
    <col min="12" max="12" width="12" style="5" customWidth="1"/>
    <col min="13" max="13" width="9.375" style="5" customWidth="1"/>
    <col min="14" max="14" width="12" style="5" customWidth="1"/>
    <col min="15" max="15" width="9.875" style="5" customWidth="1"/>
    <col min="16" max="16" width="12.875" style="5" customWidth="1"/>
    <col min="17" max="16384" width="9" style="5"/>
  </cols>
  <sheetData>
    <row r="1" spans="1:16" ht="18" thickBot="1">
      <c r="A1" s="3" t="s">
        <v>0</v>
      </c>
      <c r="B1" s="4"/>
      <c r="M1" s="34"/>
      <c r="N1" s="6"/>
      <c r="P1" s="6" t="s">
        <v>81</v>
      </c>
    </row>
    <row r="2" spans="1:16">
      <c r="A2" s="2" t="s">
        <v>1</v>
      </c>
      <c r="B2" s="7" t="s">
        <v>2</v>
      </c>
      <c r="C2" s="254" t="s">
        <v>65</v>
      </c>
      <c r="D2" s="255"/>
      <c r="E2" s="21" t="s">
        <v>67</v>
      </c>
      <c r="F2" s="20"/>
      <c r="G2" s="258" t="s">
        <v>5</v>
      </c>
      <c r="H2" s="259"/>
      <c r="I2" s="258" t="s">
        <v>69</v>
      </c>
      <c r="J2" s="259"/>
      <c r="K2" s="262" t="s">
        <v>7</v>
      </c>
      <c r="L2" s="259"/>
      <c r="M2" s="262" t="s">
        <v>8</v>
      </c>
      <c r="N2" s="259"/>
      <c r="O2" s="262" t="s">
        <v>9</v>
      </c>
      <c r="P2" s="263"/>
    </row>
    <row r="3" spans="1:16">
      <c r="A3" s="12"/>
      <c r="B3" s="13"/>
      <c r="C3" s="256" t="s">
        <v>66</v>
      </c>
      <c r="D3" s="257"/>
      <c r="E3" s="60" t="s">
        <v>68</v>
      </c>
      <c r="F3" s="59"/>
      <c r="G3" s="260"/>
      <c r="H3" s="261"/>
      <c r="I3" s="260"/>
      <c r="J3" s="261"/>
      <c r="K3" s="260"/>
      <c r="L3" s="261"/>
      <c r="M3" s="260"/>
      <c r="N3" s="261"/>
      <c r="O3" s="260"/>
      <c r="P3" s="264"/>
    </row>
    <row r="4" spans="1:16">
      <c r="A4" s="8"/>
      <c r="B4" s="9"/>
      <c r="C4" s="10" t="s">
        <v>10</v>
      </c>
      <c r="D4" s="10" t="s">
        <v>11</v>
      </c>
      <c r="E4" s="10" t="s">
        <v>10</v>
      </c>
      <c r="F4" s="10" t="s">
        <v>11</v>
      </c>
      <c r="G4" s="10" t="s">
        <v>10</v>
      </c>
      <c r="H4" s="10" t="s">
        <v>11</v>
      </c>
      <c r="I4" s="10" t="s">
        <v>10</v>
      </c>
      <c r="J4" s="10" t="s">
        <v>11</v>
      </c>
      <c r="K4" s="10" t="s">
        <v>10</v>
      </c>
      <c r="L4" s="10" t="s">
        <v>11</v>
      </c>
      <c r="M4" s="10" t="s">
        <v>10</v>
      </c>
      <c r="N4" s="10" t="s">
        <v>11</v>
      </c>
      <c r="O4" s="10" t="s">
        <v>12</v>
      </c>
      <c r="P4" s="11" t="s">
        <v>11</v>
      </c>
    </row>
    <row r="5" spans="1:16">
      <c r="A5" s="24"/>
      <c r="B5" s="25" t="s">
        <v>31</v>
      </c>
      <c r="C5" s="26">
        <v>4054</v>
      </c>
      <c r="D5" s="26">
        <v>1331285</v>
      </c>
      <c r="E5" s="26">
        <v>178</v>
      </c>
      <c r="F5" s="26">
        <v>129043</v>
      </c>
      <c r="G5" s="26">
        <v>35</v>
      </c>
      <c r="H5" s="26">
        <v>29208</v>
      </c>
      <c r="I5" s="26">
        <v>0</v>
      </c>
      <c r="J5" s="26">
        <v>0</v>
      </c>
      <c r="K5" s="26">
        <v>16</v>
      </c>
      <c r="L5" s="26">
        <v>1379</v>
      </c>
      <c r="M5" s="26">
        <v>32</v>
      </c>
      <c r="N5" s="26">
        <v>11574</v>
      </c>
      <c r="O5" s="26">
        <f>SUM(M5,K5,I5,G5,E5,C5,M4,K4,I4,G4,E4,C4)</f>
        <v>4315</v>
      </c>
      <c r="P5" s="27">
        <f>SUM(N5,L5,J5,H5,F5,D5)+SUM(D4,F4,J4)</f>
        <v>1502489</v>
      </c>
    </row>
    <row r="6" spans="1:16">
      <c r="A6" s="12"/>
      <c r="B6" s="13"/>
      <c r="C6" s="22">
        <v>39</v>
      </c>
      <c r="D6" s="23">
        <v>13356</v>
      </c>
      <c r="E6" s="23">
        <v>418</v>
      </c>
      <c r="F6" s="23">
        <v>319662</v>
      </c>
      <c r="G6" s="14" t="s">
        <v>28</v>
      </c>
      <c r="H6" s="14"/>
      <c r="I6" s="23">
        <v>9</v>
      </c>
      <c r="J6" s="23">
        <v>5701</v>
      </c>
      <c r="K6" s="14"/>
      <c r="L6" s="14"/>
      <c r="M6" s="14"/>
      <c r="N6" s="14"/>
      <c r="O6" s="14"/>
      <c r="P6" s="15"/>
    </row>
    <row r="7" spans="1:16">
      <c r="A7" s="12" t="s">
        <v>17</v>
      </c>
      <c r="B7" s="25" t="s">
        <v>32</v>
      </c>
      <c r="C7" s="26">
        <v>4427</v>
      </c>
      <c r="D7" s="26">
        <v>1504430</v>
      </c>
      <c r="E7" s="26">
        <v>174</v>
      </c>
      <c r="F7" s="26">
        <v>126143</v>
      </c>
      <c r="G7" s="26">
        <v>31</v>
      </c>
      <c r="H7" s="26">
        <v>24620</v>
      </c>
      <c r="I7" s="26">
        <v>0</v>
      </c>
      <c r="J7" s="26">
        <v>0</v>
      </c>
      <c r="K7" s="26">
        <v>20</v>
      </c>
      <c r="L7" s="26">
        <v>2087</v>
      </c>
      <c r="M7" s="26">
        <v>32</v>
      </c>
      <c r="N7" s="26">
        <v>11912</v>
      </c>
      <c r="O7" s="26">
        <f>SUM(M7,K7,I7,G7,E7,C7,M6,K6,I6,G6,E6,C6)</f>
        <v>5150</v>
      </c>
      <c r="P7" s="27">
        <f>SUM(N7,L7,J7,H7,F7,D7)+SUM(D6,F6,J6)</f>
        <v>2007911</v>
      </c>
    </row>
    <row r="8" spans="1:16">
      <c r="A8" s="12"/>
      <c r="B8" s="13"/>
      <c r="C8" s="22">
        <v>70</v>
      </c>
      <c r="D8" s="23">
        <v>24193</v>
      </c>
      <c r="E8" s="23">
        <v>447</v>
      </c>
      <c r="F8" s="23">
        <v>340849</v>
      </c>
      <c r="G8" s="14" t="s">
        <v>28</v>
      </c>
      <c r="H8" s="14"/>
      <c r="I8" s="23">
        <v>46</v>
      </c>
      <c r="J8" s="23">
        <v>27470</v>
      </c>
      <c r="K8" s="14"/>
      <c r="L8" s="14"/>
      <c r="M8" s="14"/>
      <c r="N8" s="14"/>
      <c r="O8" s="14"/>
      <c r="P8" s="15"/>
    </row>
    <row r="9" spans="1:16">
      <c r="A9" s="24"/>
      <c r="B9" s="25" t="s">
        <v>33</v>
      </c>
      <c r="C9" s="26">
        <v>4606</v>
      </c>
      <c r="D9" s="26">
        <v>1583246</v>
      </c>
      <c r="E9" s="26">
        <v>169</v>
      </c>
      <c r="F9" s="26">
        <v>122052</v>
      </c>
      <c r="G9" s="26">
        <v>28</v>
      </c>
      <c r="H9" s="26">
        <v>22201</v>
      </c>
      <c r="I9" s="26">
        <v>0</v>
      </c>
      <c r="J9" s="26">
        <v>0</v>
      </c>
      <c r="K9" s="26">
        <v>27</v>
      </c>
      <c r="L9" s="26">
        <v>2797</v>
      </c>
      <c r="M9" s="26">
        <v>30</v>
      </c>
      <c r="N9" s="26">
        <v>11269</v>
      </c>
      <c r="O9" s="26">
        <f>SUM(M9,K9,I9,G9,E9,C9,M8,K8,I8,G8,E8,C8)</f>
        <v>5423</v>
      </c>
      <c r="P9" s="27">
        <f>SUM(N9,L9,J9,H9,F9,D9)+SUM(D8,F8,J8)</f>
        <v>2134077</v>
      </c>
    </row>
    <row r="10" spans="1:16">
      <c r="A10" s="12"/>
      <c r="B10" s="28"/>
      <c r="C10" s="22">
        <v>104</v>
      </c>
      <c r="D10" s="23">
        <v>40698</v>
      </c>
      <c r="E10" s="23">
        <v>464</v>
      </c>
      <c r="F10" s="23">
        <v>373275</v>
      </c>
      <c r="G10" s="14" t="s">
        <v>28</v>
      </c>
      <c r="H10" s="14"/>
      <c r="I10" s="23">
        <v>65</v>
      </c>
      <c r="J10" s="23">
        <v>40608</v>
      </c>
      <c r="K10" s="14"/>
      <c r="L10" s="14"/>
      <c r="M10" s="14"/>
      <c r="N10" s="14"/>
      <c r="O10" s="14"/>
      <c r="P10" s="15"/>
    </row>
    <row r="11" spans="1:16">
      <c r="A11" s="24"/>
      <c r="B11" s="29" t="s">
        <v>34</v>
      </c>
      <c r="C11" s="26">
        <v>4782</v>
      </c>
      <c r="D11" s="26">
        <v>1717984</v>
      </c>
      <c r="E11" s="26">
        <v>160</v>
      </c>
      <c r="F11" s="26">
        <v>122478</v>
      </c>
      <c r="G11" s="26">
        <v>20</v>
      </c>
      <c r="H11" s="26">
        <v>17032</v>
      </c>
      <c r="I11" s="26">
        <v>0</v>
      </c>
      <c r="J11" s="26">
        <v>0</v>
      </c>
      <c r="K11" s="26">
        <v>15</v>
      </c>
      <c r="L11" s="26">
        <v>1588</v>
      </c>
      <c r="M11" s="26">
        <v>27</v>
      </c>
      <c r="N11" s="26">
        <v>10814</v>
      </c>
      <c r="O11" s="26">
        <f>SUM(M11,K11,I11,G11,E11,C11,M12,K12,I12,G12,E12,C12)</f>
        <v>5637</v>
      </c>
      <c r="P11" s="27">
        <f>SUM(N11,N12,L11,L12,J11,J12,H11,H12,F11,F12,D11,D12)</f>
        <v>2324477</v>
      </c>
    </row>
    <row r="12" spans="1:16">
      <c r="A12" s="12"/>
      <c r="B12" s="29"/>
      <c r="C12" s="22">
        <v>104</v>
      </c>
      <c r="D12" s="23">
        <v>40698</v>
      </c>
      <c r="E12" s="23">
        <v>464</v>
      </c>
      <c r="F12" s="23">
        <v>373275</v>
      </c>
      <c r="G12" s="14" t="s">
        <v>28</v>
      </c>
      <c r="H12" s="14"/>
      <c r="I12" s="23">
        <v>65</v>
      </c>
      <c r="J12" s="23">
        <v>40608</v>
      </c>
      <c r="K12" s="14"/>
      <c r="L12" s="14"/>
      <c r="M12" s="14"/>
      <c r="N12" s="14"/>
      <c r="O12" s="14"/>
      <c r="P12" s="15"/>
    </row>
    <row r="13" spans="1:16">
      <c r="A13" s="24"/>
      <c r="B13" s="29" t="s">
        <v>35</v>
      </c>
      <c r="C13" s="26">
        <v>4939</v>
      </c>
      <c r="D13" s="26">
        <v>1840634</v>
      </c>
      <c r="E13" s="26">
        <v>157</v>
      </c>
      <c r="F13" s="26">
        <v>122224</v>
      </c>
      <c r="G13" s="26">
        <v>15</v>
      </c>
      <c r="H13" s="26">
        <v>13166</v>
      </c>
      <c r="I13" s="26">
        <v>0</v>
      </c>
      <c r="J13" s="26">
        <v>0</v>
      </c>
      <c r="K13" s="26">
        <v>12</v>
      </c>
      <c r="L13" s="26">
        <v>1227</v>
      </c>
      <c r="M13" s="26">
        <v>27</v>
      </c>
      <c r="N13" s="26">
        <v>11143</v>
      </c>
      <c r="O13" s="26">
        <f>SUM(M13,K13,I13,G13,E13,C13,M14,K14,I14,G14,E14,C14)</f>
        <v>5837</v>
      </c>
      <c r="P13" s="27">
        <f>SUM(N13,N14,L13,L14,J13,J14,H13,H14,F13,F14,D13,D14)</f>
        <v>2478803</v>
      </c>
    </row>
    <row r="14" spans="1:16">
      <c r="A14" s="12"/>
      <c r="B14" s="29"/>
      <c r="C14" s="22">
        <v>148</v>
      </c>
      <c r="D14" s="23">
        <v>60252</v>
      </c>
      <c r="E14" s="23">
        <v>466</v>
      </c>
      <c r="F14" s="23">
        <v>382183</v>
      </c>
      <c r="G14" s="14" t="s">
        <v>28</v>
      </c>
      <c r="H14" s="14"/>
      <c r="I14" s="23">
        <v>73</v>
      </c>
      <c r="J14" s="23">
        <v>47974</v>
      </c>
      <c r="K14" s="14"/>
      <c r="L14" s="14"/>
      <c r="M14" s="14"/>
      <c r="N14" s="14"/>
      <c r="O14" s="14"/>
      <c r="P14" s="15"/>
    </row>
    <row r="15" spans="1:16">
      <c r="A15" s="24"/>
      <c r="B15" s="29" t="s">
        <v>36</v>
      </c>
      <c r="C15" s="26">
        <v>4861</v>
      </c>
      <c r="D15" s="26">
        <v>1861585</v>
      </c>
      <c r="E15" s="26">
        <v>152</v>
      </c>
      <c r="F15" s="26">
        <v>120743</v>
      </c>
      <c r="G15" s="26">
        <v>13</v>
      </c>
      <c r="H15" s="26">
        <v>11960</v>
      </c>
      <c r="I15" s="26">
        <v>0</v>
      </c>
      <c r="J15" s="26">
        <v>0</v>
      </c>
      <c r="K15" s="26">
        <v>27</v>
      </c>
      <c r="L15" s="26">
        <v>2856</v>
      </c>
      <c r="M15" s="26">
        <v>24</v>
      </c>
      <c r="N15" s="26">
        <v>10598</v>
      </c>
      <c r="O15" s="26">
        <f>SUM(M15,K15,I15,G15,E15,C15,M16,K16,I16,G16,E16,C16)</f>
        <v>6186</v>
      </c>
      <c r="P15" s="27">
        <f>SUM(N15,N16,L15,L16,J15,J16,H15,H16,F15,F16,D15,D16)</f>
        <v>2780269</v>
      </c>
    </row>
    <row r="16" spans="1:16">
      <c r="A16" s="30"/>
      <c r="B16" s="29"/>
      <c r="C16" s="22">
        <v>557</v>
      </c>
      <c r="D16" s="23">
        <v>322296</v>
      </c>
      <c r="E16" s="23">
        <v>473</v>
      </c>
      <c r="F16" s="23">
        <v>398516</v>
      </c>
      <c r="G16" s="14" t="s">
        <v>28</v>
      </c>
      <c r="H16" s="14"/>
      <c r="I16" s="23">
        <v>79</v>
      </c>
      <c r="J16" s="23">
        <v>51715</v>
      </c>
      <c r="K16" s="14"/>
      <c r="L16" s="14"/>
      <c r="M16" s="14"/>
      <c r="N16" s="14"/>
      <c r="O16" s="14"/>
      <c r="P16" s="15"/>
    </row>
    <row r="17" spans="1:16">
      <c r="A17" s="24"/>
      <c r="B17" s="29" t="s">
        <v>37</v>
      </c>
      <c r="C17" s="26">
        <v>4764</v>
      </c>
      <c r="D17" s="26">
        <v>1879424</v>
      </c>
      <c r="E17" s="26">
        <v>145</v>
      </c>
      <c r="F17" s="26">
        <v>118765</v>
      </c>
      <c r="G17" s="26">
        <v>14</v>
      </c>
      <c r="H17" s="26">
        <v>13012</v>
      </c>
      <c r="I17" s="26">
        <v>0</v>
      </c>
      <c r="J17" s="26">
        <v>0</v>
      </c>
      <c r="K17" s="26">
        <v>26</v>
      </c>
      <c r="L17" s="26">
        <v>2825</v>
      </c>
      <c r="M17" s="26">
        <v>28</v>
      </c>
      <c r="N17" s="26">
        <v>12885</v>
      </c>
      <c r="O17" s="26">
        <f>SUM(M17,K17,I17,G17,E17,C17,M18,K18,I18,G18,E18,C18)</f>
        <v>6560</v>
      </c>
      <c r="P17" s="27">
        <f>SUM(N17,N18,L17,L18,J17,J18,H17,H18,F17,F18,D17,D18)</f>
        <v>3133011</v>
      </c>
    </row>
    <row r="18" spans="1:16">
      <c r="A18" s="30"/>
      <c r="B18" s="29"/>
      <c r="C18" s="23">
        <v>1004</v>
      </c>
      <c r="D18" s="23">
        <v>622917</v>
      </c>
      <c r="E18" s="23">
        <v>485</v>
      </c>
      <c r="F18" s="23">
        <v>418611</v>
      </c>
      <c r="G18" s="31" t="s">
        <v>28</v>
      </c>
      <c r="H18" s="31"/>
      <c r="I18" s="23">
        <v>94</v>
      </c>
      <c r="J18" s="23">
        <v>64572</v>
      </c>
      <c r="K18" s="31"/>
      <c r="L18" s="31"/>
      <c r="M18" s="31"/>
      <c r="N18" s="31"/>
      <c r="O18" s="31"/>
      <c r="P18" s="15"/>
    </row>
    <row r="19" spans="1:16">
      <c r="A19" s="24"/>
      <c r="B19" s="29" t="s">
        <v>38</v>
      </c>
      <c r="C19" s="26">
        <v>4643</v>
      </c>
      <c r="D19" s="26">
        <v>1861118</v>
      </c>
      <c r="E19" s="26">
        <v>141</v>
      </c>
      <c r="F19" s="26">
        <v>116746</v>
      </c>
      <c r="G19" s="26">
        <v>12</v>
      </c>
      <c r="H19" s="26">
        <v>11044</v>
      </c>
      <c r="I19" s="26">
        <v>0</v>
      </c>
      <c r="J19" s="26">
        <v>0</v>
      </c>
      <c r="K19" s="26">
        <v>17</v>
      </c>
      <c r="L19" s="26">
        <v>1814</v>
      </c>
      <c r="M19" s="26">
        <v>24</v>
      </c>
      <c r="N19" s="26">
        <v>11355</v>
      </c>
      <c r="O19" s="26">
        <f>SUM(M19,K19,I19,G19,E19,C19,M20,K20,I20,G20,E20,C20)</f>
        <v>6944</v>
      </c>
      <c r="P19" s="27">
        <f>SUM(N19,N20,L19,L20,J19,J20,H19,H20,F19,F20,D19,D20)</f>
        <v>3472344</v>
      </c>
    </row>
    <row r="20" spans="1:16">
      <c r="A20" s="30"/>
      <c r="B20" s="29"/>
      <c r="C20" s="23">
        <v>1507</v>
      </c>
      <c r="D20" s="23">
        <v>965002</v>
      </c>
      <c r="E20" s="23">
        <v>502</v>
      </c>
      <c r="F20" s="23">
        <v>438183</v>
      </c>
      <c r="G20" s="31"/>
      <c r="H20" s="31"/>
      <c r="I20" s="23">
        <v>98</v>
      </c>
      <c r="J20" s="23">
        <v>67082</v>
      </c>
      <c r="K20" s="31"/>
      <c r="L20" s="31"/>
      <c r="M20" s="31"/>
      <c r="N20" s="31"/>
      <c r="O20" s="31"/>
      <c r="P20" s="15"/>
    </row>
    <row r="21" spans="1:16">
      <c r="A21" s="24"/>
      <c r="B21" s="37" t="s">
        <v>39</v>
      </c>
      <c r="C21" s="26">
        <v>4502</v>
      </c>
      <c r="D21" s="26">
        <v>1906014</v>
      </c>
      <c r="E21" s="26">
        <v>138</v>
      </c>
      <c r="F21" s="26">
        <v>120131</v>
      </c>
      <c r="G21" s="26">
        <v>9</v>
      </c>
      <c r="H21" s="26">
        <v>8815</v>
      </c>
      <c r="I21" s="26">
        <v>0</v>
      </c>
      <c r="J21" s="26">
        <v>0</v>
      </c>
      <c r="K21" s="26">
        <v>18</v>
      </c>
      <c r="L21" s="26">
        <v>2157</v>
      </c>
      <c r="M21" s="26">
        <v>23</v>
      </c>
      <c r="N21" s="26">
        <v>11529</v>
      </c>
      <c r="O21" s="26">
        <f>SUM(M21,K21,I21,G21,E21,C21,M22,K22,I22,G22,E22,C22)</f>
        <v>7297</v>
      </c>
      <c r="P21" s="27">
        <f>SUM(N21,N22,L21,L22,J21,J22,H21,H22,F21,F22,D21,D22)</f>
        <v>3962149</v>
      </c>
    </row>
    <row r="22" spans="1:16" ht="18" customHeight="1">
      <c r="A22" s="30"/>
      <c r="B22" s="29"/>
      <c r="C22" s="23">
        <v>1993</v>
      </c>
      <c r="D22" s="23">
        <v>1363879</v>
      </c>
      <c r="E22" s="23">
        <v>518</v>
      </c>
      <c r="F22" s="23">
        <v>476677</v>
      </c>
      <c r="G22" s="31"/>
      <c r="H22" s="31"/>
      <c r="I22" s="23">
        <v>96</v>
      </c>
      <c r="J22" s="23">
        <v>72947</v>
      </c>
      <c r="K22" s="31"/>
      <c r="L22" s="31"/>
      <c r="M22" s="31"/>
      <c r="N22" s="31"/>
      <c r="O22" s="31"/>
      <c r="P22" s="15"/>
    </row>
    <row r="23" spans="1:16" ht="18" customHeight="1">
      <c r="A23" s="24"/>
      <c r="B23" s="37" t="s">
        <v>40</v>
      </c>
      <c r="C23" s="26">
        <v>4369</v>
      </c>
      <c r="D23" s="26">
        <v>1859917</v>
      </c>
      <c r="E23" s="26">
        <v>129</v>
      </c>
      <c r="F23" s="26">
        <v>112280</v>
      </c>
      <c r="G23" s="26">
        <v>8</v>
      </c>
      <c r="H23" s="26">
        <v>7414</v>
      </c>
      <c r="I23" s="26">
        <v>0</v>
      </c>
      <c r="J23" s="26">
        <v>0</v>
      </c>
      <c r="K23" s="26">
        <v>16</v>
      </c>
      <c r="L23" s="26">
        <v>2344</v>
      </c>
      <c r="M23" s="26">
        <v>23</v>
      </c>
      <c r="N23" s="26">
        <v>11794</v>
      </c>
      <c r="O23" s="26">
        <v>7656</v>
      </c>
      <c r="P23" s="27">
        <f>SUM(N23,N24,L23,L24,J23,J24,H23,H24,F23,F24,D23,D24)</f>
        <v>4289554</v>
      </c>
    </row>
    <row r="24" spans="1:16" ht="18" customHeight="1">
      <c r="A24" s="30"/>
      <c r="B24" s="29"/>
      <c r="C24" s="23">
        <v>2501</v>
      </c>
      <c r="D24" s="23">
        <v>1747274</v>
      </c>
      <c r="E24" s="23">
        <v>526</v>
      </c>
      <c r="F24" s="23">
        <v>486828</v>
      </c>
      <c r="G24" s="31"/>
      <c r="H24" s="31"/>
      <c r="I24" s="23">
        <v>84</v>
      </c>
      <c r="J24" s="23">
        <v>61703</v>
      </c>
      <c r="K24" s="31"/>
      <c r="L24" s="31"/>
      <c r="M24" s="31"/>
      <c r="N24" s="31"/>
      <c r="O24" s="31"/>
      <c r="P24" s="15"/>
    </row>
    <row r="25" spans="1:16" ht="18" customHeight="1">
      <c r="A25" s="24"/>
      <c r="B25" s="37" t="s">
        <v>41</v>
      </c>
      <c r="C25" s="26">
        <v>4201</v>
      </c>
      <c r="D25" s="26">
        <v>1791480</v>
      </c>
      <c r="E25" s="26">
        <v>124</v>
      </c>
      <c r="F25" s="26">
        <v>107930</v>
      </c>
      <c r="G25" s="26">
        <v>7</v>
      </c>
      <c r="H25" s="26">
        <v>6629</v>
      </c>
      <c r="I25" s="26">
        <v>0</v>
      </c>
      <c r="J25" s="26">
        <v>0</v>
      </c>
      <c r="K25" s="26">
        <v>21</v>
      </c>
      <c r="L25" s="26">
        <v>3104</v>
      </c>
      <c r="M25" s="26">
        <v>19</v>
      </c>
      <c r="N25" s="26">
        <v>9623</v>
      </c>
      <c r="O25" s="26">
        <v>7982</v>
      </c>
      <c r="P25" s="27">
        <f>SUM(N25,N26,L25,L26,J25,J26,H25,H26,F25,F26,D25,D26)</f>
        <v>4579614</v>
      </c>
    </row>
    <row r="26" spans="1:16" ht="18" customHeight="1">
      <c r="A26" s="24"/>
      <c r="B26"/>
      <c r="C26" s="201">
        <v>2986</v>
      </c>
      <c r="D26" s="23">
        <v>2100351</v>
      </c>
      <c r="E26" s="23">
        <v>535</v>
      </c>
      <c r="F26" s="23">
        <v>493597</v>
      </c>
      <c r="G26" s="31"/>
      <c r="H26" s="31"/>
      <c r="I26" s="23">
        <v>89</v>
      </c>
      <c r="J26" s="23">
        <v>66900</v>
      </c>
      <c r="K26" s="31"/>
      <c r="L26" s="31"/>
      <c r="M26" s="31"/>
      <c r="N26" s="31"/>
      <c r="O26" s="31"/>
      <c r="P26" s="15"/>
    </row>
    <row r="27" spans="1:16" ht="18" customHeight="1">
      <c r="A27" s="24"/>
      <c r="B27" s="37" t="s">
        <v>42</v>
      </c>
      <c r="C27" s="26">
        <v>4004</v>
      </c>
      <c r="D27" s="26">
        <v>1706140</v>
      </c>
      <c r="E27" s="26">
        <v>120</v>
      </c>
      <c r="F27" s="26">
        <v>103972</v>
      </c>
      <c r="G27" s="26">
        <v>3</v>
      </c>
      <c r="H27" s="26">
        <v>2809</v>
      </c>
      <c r="I27" s="26">
        <v>0</v>
      </c>
      <c r="J27" s="26">
        <v>0</v>
      </c>
      <c r="K27" s="26">
        <v>32</v>
      </c>
      <c r="L27" s="26">
        <v>4599</v>
      </c>
      <c r="M27" s="26">
        <v>22</v>
      </c>
      <c r="N27" s="26">
        <v>10863</v>
      </c>
      <c r="O27" s="26">
        <v>8331</v>
      </c>
      <c r="P27" s="27">
        <f>SUM(N27,N28,L27,L28,J27,J28,H27,H28,F27,F28,D27,D28)</f>
        <v>4878463</v>
      </c>
    </row>
    <row r="28" spans="1:16" ht="18" customHeight="1">
      <c r="A28" s="24"/>
      <c r="B28" s="37"/>
      <c r="C28" s="23">
        <v>3522</v>
      </c>
      <c r="D28" s="23">
        <v>2486667</v>
      </c>
      <c r="E28" s="23">
        <v>545</v>
      </c>
      <c r="F28" s="23">
        <v>500591</v>
      </c>
      <c r="G28" s="31"/>
      <c r="H28" s="31"/>
      <c r="I28" s="23">
        <v>83</v>
      </c>
      <c r="J28" s="23">
        <v>62822</v>
      </c>
      <c r="K28" s="26"/>
      <c r="L28" s="26"/>
      <c r="M28" s="26"/>
      <c r="N28" s="26"/>
      <c r="O28" s="26"/>
      <c r="P28" s="15"/>
    </row>
    <row r="29" spans="1:16" ht="18" customHeight="1">
      <c r="A29" s="24"/>
      <c r="B29" s="29" t="s">
        <v>49</v>
      </c>
      <c r="C29" s="41">
        <v>3793</v>
      </c>
      <c r="D29" s="41">
        <v>1642487</v>
      </c>
      <c r="E29" s="41">
        <v>116</v>
      </c>
      <c r="F29" s="41">
        <v>102297</v>
      </c>
      <c r="G29" s="26">
        <v>2</v>
      </c>
      <c r="H29" s="26">
        <v>1829</v>
      </c>
      <c r="I29" s="41">
        <v>0</v>
      </c>
      <c r="J29" s="41">
        <v>0</v>
      </c>
      <c r="K29" s="26">
        <v>23</v>
      </c>
      <c r="L29" s="26">
        <v>3578</v>
      </c>
      <c r="M29" s="26">
        <v>21</v>
      </c>
      <c r="N29" s="26">
        <v>10514</v>
      </c>
      <c r="O29" s="26">
        <v>8663</v>
      </c>
      <c r="P29" s="27">
        <f>SUM(N29,N30,L29,L30,J29,J30,H29,H30,F29,F30,D29,D30)</f>
        <v>5274700</v>
      </c>
    </row>
    <row r="30" spans="1:16" ht="18" customHeight="1">
      <c r="A30" s="24"/>
      <c r="B30" s="37"/>
      <c r="C30" s="23">
        <v>4054</v>
      </c>
      <c r="D30" s="23">
        <v>2919663</v>
      </c>
      <c r="E30" s="23">
        <v>547</v>
      </c>
      <c r="F30" s="23">
        <v>510284</v>
      </c>
      <c r="G30" s="31"/>
      <c r="H30" s="31"/>
      <c r="I30" s="23">
        <v>107</v>
      </c>
      <c r="J30" s="23">
        <v>84048</v>
      </c>
      <c r="K30" s="26"/>
      <c r="L30" s="26"/>
      <c r="M30" s="26"/>
      <c r="N30" s="26"/>
      <c r="O30" s="26"/>
      <c r="P30" s="15"/>
    </row>
    <row r="31" spans="1:16" ht="18" customHeight="1">
      <c r="A31" s="24"/>
      <c r="B31" s="37"/>
      <c r="C31" s="54" t="s">
        <v>56</v>
      </c>
      <c r="D31" s="55"/>
      <c r="E31" s="56" t="s">
        <v>57</v>
      </c>
      <c r="F31" s="55"/>
      <c r="G31" s="42"/>
      <c r="H31" s="26"/>
      <c r="I31" s="54" t="s">
        <v>58</v>
      </c>
      <c r="J31" s="55"/>
      <c r="K31" s="42"/>
      <c r="L31" s="26"/>
      <c r="M31" s="26"/>
      <c r="N31" s="26"/>
      <c r="O31" s="26"/>
      <c r="P31" s="27"/>
    </row>
    <row r="32" spans="1:16" ht="18" customHeight="1">
      <c r="A32" s="24"/>
      <c r="B32" s="29" t="s">
        <v>59</v>
      </c>
      <c r="C32" s="41">
        <v>8176</v>
      </c>
      <c r="D32" s="41">
        <v>4889966</v>
      </c>
      <c r="E32" s="41">
        <v>530</v>
      </c>
      <c r="F32" s="41">
        <v>485059</v>
      </c>
      <c r="G32" s="18" t="s">
        <v>27</v>
      </c>
      <c r="H32" s="18" t="s">
        <v>27</v>
      </c>
      <c r="I32" s="41">
        <v>150</v>
      </c>
      <c r="J32" s="41">
        <v>110760</v>
      </c>
      <c r="K32" s="58" t="s">
        <v>27</v>
      </c>
      <c r="L32" s="58" t="s">
        <v>27</v>
      </c>
      <c r="M32" s="58" t="s">
        <v>27</v>
      </c>
      <c r="N32" s="58" t="s">
        <v>27</v>
      </c>
      <c r="O32" s="26">
        <f>SUM(C32,E32,I32,)</f>
        <v>8856</v>
      </c>
      <c r="P32" s="15">
        <f>SUM(D32,F32,J32)</f>
        <v>5485785</v>
      </c>
    </row>
    <row r="33" spans="1:16" ht="18" customHeight="1">
      <c r="A33" s="24"/>
      <c r="B33" s="29"/>
      <c r="C33" s="57"/>
      <c r="D33" s="41"/>
      <c r="E33" s="41"/>
      <c r="F33" s="41"/>
      <c r="G33" s="18"/>
      <c r="H33" s="18"/>
      <c r="I33" s="41"/>
      <c r="J33" s="41"/>
      <c r="K33" s="58"/>
      <c r="L33" s="58"/>
      <c r="M33" s="58"/>
      <c r="N33" s="58"/>
      <c r="O33" s="26"/>
      <c r="P33" s="27"/>
    </row>
    <row r="34" spans="1:16" ht="18" customHeight="1">
      <c r="A34" s="24"/>
      <c r="B34" s="29" t="s">
        <v>60</v>
      </c>
      <c r="C34" s="41">
        <v>8534</v>
      </c>
      <c r="D34" s="41">
        <v>5193733</v>
      </c>
      <c r="E34" s="41">
        <v>697</v>
      </c>
      <c r="F34" s="41">
        <v>644039</v>
      </c>
      <c r="G34" s="18" t="s">
        <v>27</v>
      </c>
      <c r="H34" s="18" t="s">
        <v>27</v>
      </c>
      <c r="I34" s="41">
        <v>139</v>
      </c>
      <c r="J34" s="41">
        <v>104576</v>
      </c>
      <c r="K34" s="58" t="s">
        <v>27</v>
      </c>
      <c r="L34" s="58" t="s">
        <v>27</v>
      </c>
      <c r="M34" s="58" t="s">
        <v>27</v>
      </c>
      <c r="N34" s="58" t="s">
        <v>27</v>
      </c>
      <c r="O34" s="26">
        <f>SUM(C34,E34,I34,)</f>
        <v>9370</v>
      </c>
      <c r="P34" s="15">
        <f>SUM(D34,F34,J34)</f>
        <v>5942348</v>
      </c>
    </row>
    <row r="35" spans="1:16" ht="18" customHeight="1">
      <c r="A35" s="24"/>
      <c r="B35" s="29"/>
      <c r="C35" s="57"/>
      <c r="D35" s="41"/>
      <c r="E35" s="41"/>
      <c r="F35" s="41"/>
      <c r="G35" s="18"/>
      <c r="H35" s="18"/>
      <c r="I35" s="41"/>
      <c r="J35" s="41"/>
      <c r="K35" s="58"/>
      <c r="L35" s="58"/>
      <c r="M35" s="58"/>
      <c r="N35" s="58"/>
      <c r="O35" s="26"/>
      <c r="P35" s="27"/>
    </row>
    <row r="36" spans="1:16" ht="18" customHeight="1">
      <c r="A36" s="24"/>
      <c r="B36" s="29" t="s">
        <v>61</v>
      </c>
      <c r="C36" s="41">
        <v>8889</v>
      </c>
      <c r="D36" s="41">
        <v>5513817</v>
      </c>
      <c r="E36" s="41">
        <v>705</v>
      </c>
      <c r="F36" s="41">
        <v>651600</v>
      </c>
      <c r="G36" s="18" t="s">
        <v>27</v>
      </c>
      <c r="H36" s="18" t="s">
        <v>27</v>
      </c>
      <c r="I36" s="41">
        <v>145</v>
      </c>
      <c r="J36" s="41">
        <v>107913</v>
      </c>
      <c r="K36" s="58" t="s">
        <v>27</v>
      </c>
      <c r="L36" s="58" t="s">
        <v>27</v>
      </c>
      <c r="M36" s="58" t="s">
        <v>27</v>
      </c>
      <c r="N36" s="58" t="s">
        <v>27</v>
      </c>
      <c r="O36" s="26">
        <f>SUM(C36,E36,I36,)</f>
        <v>9739</v>
      </c>
      <c r="P36" s="15">
        <f>SUM(D36,F36,J36)</f>
        <v>6273330</v>
      </c>
    </row>
    <row r="37" spans="1:16" ht="18" customHeight="1">
      <c r="A37" s="24"/>
      <c r="B37" s="29"/>
      <c r="C37" s="41"/>
      <c r="D37" s="41"/>
      <c r="E37" s="41"/>
      <c r="F37" s="41"/>
      <c r="G37" s="18"/>
      <c r="H37" s="18"/>
      <c r="I37" s="41"/>
      <c r="J37" s="41"/>
      <c r="K37" s="26"/>
      <c r="L37" s="26"/>
      <c r="M37" s="26"/>
      <c r="N37" s="26"/>
      <c r="O37" s="26"/>
      <c r="P37" s="36"/>
    </row>
    <row r="38" spans="1:16" ht="18" customHeight="1">
      <c r="A38" s="24"/>
      <c r="B38" s="29" t="s">
        <v>62</v>
      </c>
      <c r="C38" s="41">
        <v>9295</v>
      </c>
      <c r="D38" s="41">
        <v>5856841</v>
      </c>
      <c r="E38" s="41">
        <v>709</v>
      </c>
      <c r="F38" s="41">
        <v>652592</v>
      </c>
      <c r="G38" s="18" t="s">
        <v>63</v>
      </c>
      <c r="H38" s="18" t="s">
        <v>63</v>
      </c>
      <c r="I38" s="41">
        <v>135</v>
      </c>
      <c r="J38" s="41">
        <v>100985</v>
      </c>
      <c r="K38" s="26" t="s">
        <v>64</v>
      </c>
      <c r="L38" s="26" t="s">
        <v>63</v>
      </c>
      <c r="M38" s="26" t="s">
        <v>63</v>
      </c>
      <c r="N38" s="26" t="s">
        <v>63</v>
      </c>
      <c r="O38" s="26">
        <v>10139</v>
      </c>
      <c r="P38" s="36">
        <v>6610418</v>
      </c>
    </row>
    <row r="39" spans="1:16" ht="18" customHeight="1">
      <c r="A39" s="24"/>
      <c r="B39" s="29"/>
      <c r="C39" s="41"/>
      <c r="D39" s="41"/>
      <c r="E39" s="41"/>
      <c r="F39" s="41"/>
      <c r="G39" s="18"/>
      <c r="H39" s="18"/>
      <c r="I39" s="41"/>
      <c r="J39" s="41"/>
      <c r="K39" s="26"/>
      <c r="L39" s="26"/>
      <c r="M39" s="26"/>
      <c r="N39" s="26"/>
      <c r="O39" s="26"/>
      <c r="P39" s="36"/>
    </row>
    <row r="40" spans="1:16" ht="8.25" customHeight="1">
      <c r="A40" s="4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1:16" ht="23.1" customHeight="1">
      <c r="A41" s="12"/>
      <c r="B41" s="13" t="s">
        <v>31</v>
      </c>
      <c r="C41" s="14">
        <v>1193</v>
      </c>
      <c r="D41" s="14">
        <v>333566</v>
      </c>
      <c r="E41" s="18" t="s">
        <v>27</v>
      </c>
      <c r="F41" s="18" t="s">
        <v>27</v>
      </c>
      <c r="G41" s="18" t="s">
        <v>27</v>
      </c>
      <c r="H41" s="18" t="s">
        <v>27</v>
      </c>
      <c r="I41" s="18" t="s">
        <v>27</v>
      </c>
      <c r="J41" s="18" t="s">
        <v>27</v>
      </c>
      <c r="K41" s="18" t="s">
        <v>27</v>
      </c>
      <c r="L41" s="18" t="s">
        <v>27</v>
      </c>
      <c r="M41" s="18" t="s">
        <v>27</v>
      </c>
      <c r="N41" s="18" t="s">
        <v>27</v>
      </c>
      <c r="O41" s="14">
        <f t="shared" ref="O41:P49" si="0">SUM(M41,K41,I41,G41,E41,C41)</f>
        <v>1193</v>
      </c>
      <c r="P41" s="15">
        <f t="shared" si="0"/>
        <v>333566</v>
      </c>
    </row>
    <row r="42" spans="1:16" ht="23.1" customHeight="1">
      <c r="A42" s="12" t="s">
        <v>29</v>
      </c>
      <c r="B42" s="13" t="s">
        <v>32</v>
      </c>
      <c r="C42" s="14">
        <v>1041</v>
      </c>
      <c r="D42" s="14">
        <v>342281</v>
      </c>
      <c r="E42" s="18" t="s">
        <v>27</v>
      </c>
      <c r="F42" s="18" t="s">
        <v>27</v>
      </c>
      <c r="G42" s="18" t="s">
        <v>27</v>
      </c>
      <c r="H42" s="18" t="s">
        <v>27</v>
      </c>
      <c r="I42" s="18" t="s">
        <v>27</v>
      </c>
      <c r="J42" s="18" t="s">
        <v>27</v>
      </c>
      <c r="K42" s="18" t="s">
        <v>27</v>
      </c>
      <c r="L42" s="18" t="s">
        <v>27</v>
      </c>
      <c r="M42" s="18" t="s">
        <v>27</v>
      </c>
      <c r="N42" s="18" t="s">
        <v>27</v>
      </c>
      <c r="O42" s="14">
        <f t="shared" si="0"/>
        <v>1041</v>
      </c>
      <c r="P42" s="15">
        <f t="shared" si="0"/>
        <v>342281</v>
      </c>
    </row>
    <row r="43" spans="1:16" ht="23.1" customHeight="1">
      <c r="A43" s="12"/>
      <c r="B43" s="13" t="s">
        <v>33</v>
      </c>
      <c r="C43" s="14">
        <v>908</v>
      </c>
      <c r="D43" s="14">
        <v>299640</v>
      </c>
      <c r="E43" s="18" t="s">
        <v>27</v>
      </c>
      <c r="F43" s="18" t="s">
        <v>27</v>
      </c>
      <c r="G43" s="18" t="s">
        <v>27</v>
      </c>
      <c r="H43" s="18" t="s">
        <v>27</v>
      </c>
      <c r="I43" s="18" t="s">
        <v>27</v>
      </c>
      <c r="J43" s="18" t="s">
        <v>27</v>
      </c>
      <c r="K43" s="18" t="s">
        <v>27</v>
      </c>
      <c r="L43" s="18" t="s">
        <v>27</v>
      </c>
      <c r="M43" s="18" t="s">
        <v>27</v>
      </c>
      <c r="N43" s="18" t="s">
        <v>27</v>
      </c>
      <c r="O43" s="14">
        <f t="shared" si="0"/>
        <v>908</v>
      </c>
      <c r="P43" s="15">
        <f t="shared" si="0"/>
        <v>299640</v>
      </c>
    </row>
    <row r="44" spans="1:16" ht="23.1" customHeight="1">
      <c r="A44" s="12"/>
      <c r="B44" s="28" t="s">
        <v>34</v>
      </c>
      <c r="C44" s="14">
        <v>821</v>
      </c>
      <c r="D44" s="14">
        <v>225208</v>
      </c>
      <c r="E44" s="18" t="s">
        <v>27</v>
      </c>
      <c r="F44" s="18" t="s">
        <v>27</v>
      </c>
      <c r="G44" s="18" t="s">
        <v>27</v>
      </c>
      <c r="H44" s="18" t="s">
        <v>27</v>
      </c>
      <c r="I44" s="18" t="s">
        <v>27</v>
      </c>
      <c r="J44" s="18" t="s">
        <v>27</v>
      </c>
      <c r="K44" s="18" t="s">
        <v>27</v>
      </c>
      <c r="L44" s="18" t="s">
        <v>27</v>
      </c>
      <c r="M44" s="18" t="s">
        <v>27</v>
      </c>
      <c r="N44" s="18" t="s">
        <v>27</v>
      </c>
      <c r="O44" s="14">
        <f t="shared" si="0"/>
        <v>821</v>
      </c>
      <c r="P44" s="15">
        <f t="shared" si="0"/>
        <v>225208</v>
      </c>
    </row>
    <row r="45" spans="1:16" ht="23.1" customHeight="1">
      <c r="A45" s="12"/>
      <c r="B45" s="28" t="s">
        <v>35</v>
      </c>
      <c r="C45" s="14">
        <v>708</v>
      </c>
      <c r="D45" s="14">
        <v>196523</v>
      </c>
      <c r="E45" s="18" t="s">
        <v>27</v>
      </c>
      <c r="F45" s="18" t="s">
        <v>27</v>
      </c>
      <c r="G45" s="18" t="s">
        <v>27</v>
      </c>
      <c r="H45" s="18" t="s">
        <v>27</v>
      </c>
      <c r="I45" s="18" t="s">
        <v>27</v>
      </c>
      <c r="J45" s="18" t="s">
        <v>27</v>
      </c>
      <c r="K45" s="18" t="s">
        <v>27</v>
      </c>
      <c r="L45" s="18" t="s">
        <v>27</v>
      </c>
      <c r="M45" s="18" t="s">
        <v>27</v>
      </c>
      <c r="N45" s="18" t="s">
        <v>27</v>
      </c>
      <c r="O45" s="14">
        <f t="shared" si="0"/>
        <v>708</v>
      </c>
      <c r="P45" s="15">
        <f t="shared" si="0"/>
        <v>196523</v>
      </c>
    </row>
    <row r="46" spans="1:16" ht="23.1" customHeight="1">
      <c r="A46" s="12"/>
      <c r="B46" s="28" t="s">
        <v>36</v>
      </c>
      <c r="C46" s="14">
        <v>615</v>
      </c>
      <c r="D46" s="14">
        <v>172856</v>
      </c>
      <c r="E46" s="18" t="s">
        <v>27</v>
      </c>
      <c r="F46" s="18" t="s">
        <v>27</v>
      </c>
      <c r="G46" s="18" t="s">
        <v>27</v>
      </c>
      <c r="H46" s="18" t="s">
        <v>27</v>
      </c>
      <c r="I46" s="18" t="s">
        <v>27</v>
      </c>
      <c r="J46" s="18" t="s">
        <v>27</v>
      </c>
      <c r="K46" s="18" t="s">
        <v>27</v>
      </c>
      <c r="L46" s="18" t="s">
        <v>27</v>
      </c>
      <c r="M46" s="18" t="s">
        <v>27</v>
      </c>
      <c r="N46" s="18" t="s">
        <v>27</v>
      </c>
      <c r="O46" s="14">
        <f t="shared" si="0"/>
        <v>615</v>
      </c>
      <c r="P46" s="15">
        <f t="shared" si="0"/>
        <v>172856</v>
      </c>
    </row>
    <row r="47" spans="1:16" ht="23.1" customHeight="1">
      <c r="A47" s="12"/>
      <c r="B47" s="28" t="s">
        <v>37</v>
      </c>
      <c r="C47" s="17">
        <v>533</v>
      </c>
      <c r="D47" s="14">
        <v>146581</v>
      </c>
      <c r="E47" s="18" t="s">
        <v>27</v>
      </c>
      <c r="F47" s="18" t="s">
        <v>27</v>
      </c>
      <c r="G47" s="18" t="s">
        <v>27</v>
      </c>
      <c r="H47" s="18" t="s">
        <v>27</v>
      </c>
      <c r="I47" s="18" t="s">
        <v>27</v>
      </c>
      <c r="J47" s="18" t="s">
        <v>27</v>
      </c>
      <c r="K47" s="18" t="s">
        <v>27</v>
      </c>
      <c r="L47" s="18" t="s">
        <v>27</v>
      </c>
      <c r="M47" s="18" t="s">
        <v>27</v>
      </c>
      <c r="N47" s="18" t="s">
        <v>27</v>
      </c>
      <c r="O47" s="14">
        <f t="shared" si="0"/>
        <v>533</v>
      </c>
      <c r="P47" s="15">
        <f t="shared" si="0"/>
        <v>146581</v>
      </c>
    </row>
    <row r="48" spans="1:16" ht="22.5" customHeight="1">
      <c r="A48" s="12"/>
      <c r="B48" s="28" t="s">
        <v>38</v>
      </c>
      <c r="C48" s="17">
        <v>470</v>
      </c>
      <c r="D48" s="14">
        <v>133394</v>
      </c>
      <c r="E48" s="18" t="s">
        <v>27</v>
      </c>
      <c r="F48" s="18" t="s">
        <v>27</v>
      </c>
      <c r="G48" s="18" t="s">
        <v>27</v>
      </c>
      <c r="H48" s="18" t="s">
        <v>27</v>
      </c>
      <c r="I48" s="18" t="s">
        <v>27</v>
      </c>
      <c r="J48" s="18" t="s">
        <v>27</v>
      </c>
      <c r="K48" s="18" t="s">
        <v>27</v>
      </c>
      <c r="L48" s="18" t="s">
        <v>27</v>
      </c>
      <c r="M48" s="18" t="s">
        <v>27</v>
      </c>
      <c r="N48" s="18" t="s">
        <v>27</v>
      </c>
      <c r="O48" s="14">
        <f t="shared" si="0"/>
        <v>470</v>
      </c>
      <c r="P48" s="35">
        <f t="shared" si="0"/>
        <v>133394</v>
      </c>
    </row>
    <row r="49" spans="1:16" ht="22.5" customHeight="1">
      <c r="A49" s="12"/>
      <c r="B49" s="38" t="s">
        <v>39</v>
      </c>
      <c r="C49" s="17">
        <v>392</v>
      </c>
      <c r="D49" s="14">
        <v>114185</v>
      </c>
      <c r="E49" s="18" t="s">
        <v>27</v>
      </c>
      <c r="F49" s="18" t="s">
        <v>27</v>
      </c>
      <c r="G49" s="18" t="s">
        <v>27</v>
      </c>
      <c r="H49" s="18" t="s">
        <v>27</v>
      </c>
      <c r="I49" s="18" t="s">
        <v>27</v>
      </c>
      <c r="J49" s="18" t="s">
        <v>27</v>
      </c>
      <c r="K49" s="18" t="s">
        <v>27</v>
      </c>
      <c r="L49" s="18" t="s">
        <v>27</v>
      </c>
      <c r="M49" s="18" t="s">
        <v>27</v>
      </c>
      <c r="N49" s="18" t="s">
        <v>27</v>
      </c>
      <c r="O49" s="14">
        <f t="shared" si="0"/>
        <v>392</v>
      </c>
      <c r="P49" s="35">
        <f t="shared" si="0"/>
        <v>114185</v>
      </c>
    </row>
    <row r="50" spans="1:16" ht="22.5" customHeight="1">
      <c r="A50" s="12"/>
      <c r="B50" s="38" t="s">
        <v>40</v>
      </c>
      <c r="C50" s="17">
        <v>323</v>
      </c>
      <c r="D50" s="14">
        <v>96590</v>
      </c>
      <c r="E50" s="18" t="s">
        <v>27</v>
      </c>
      <c r="F50" s="18" t="s">
        <v>27</v>
      </c>
      <c r="G50" s="18" t="s">
        <v>27</v>
      </c>
      <c r="H50" s="18" t="s">
        <v>27</v>
      </c>
      <c r="I50" s="18" t="s">
        <v>27</v>
      </c>
      <c r="J50" s="18" t="s">
        <v>27</v>
      </c>
      <c r="K50" s="18" t="s">
        <v>27</v>
      </c>
      <c r="L50" s="18" t="s">
        <v>27</v>
      </c>
      <c r="M50" s="18" t="s">
        <v>27</v>
      </c>
      <c r="N50" s="18" t="s">
        <v>27</v>
      </c>
      <c r="O50" s="14">
        <v>323</v>
      </c>
      <c r="P50" s="35">
        <v>96590</v>
      </c>
    </row>
    <row r="51" spans="1:16" ht="22.5" customHeight="1">
      <c r="A51" s="12"/>
      <c r="B51" s="38" t="s">
        <v>41</v>
      </c>
      <c r="C51" s="17">
        <v>274</v>
      </c>
      <c r="D51" s="14">
        <v>79282</v>
      </c>
      <c r="E51" s="18" t="s">
        <v>27</v>
      </c>
      <c r="F51" s="18" t="s">
        <v>27</v>
      </c>
      <c r="G51" s="18" t="s">
        <v>27</v>
      </c>
      <c r="H51" s="18" t="s">
        <v>27</v>
      </c>
      <c r="I51" s="18" t="s">
        <v>27</v>
      </c>
      <c r="J51" s="18" t="s">
        <v>27</v>
      </c>
      <c r="K51" s="18" t="s">
        <v>27</v>
      </c>
      <c r="L51" s="18" t="s">
        <v>27</v>
      </c>
      <c r="M51" s="18" t="s">
        <v>27</v>
      </c>
      <c r="N51" s="18" t="s">
        <v>27</v>
      </c>
      <c r="O51" s="14">
        <v>274</v>
      </c>
      <c r="P51" s="35">
        <v>79282</v>
      </c>
    </row>
    <row r="52" spans="1:16" ht="22.5" customHeight="1">
      <c r="A52" s="12"/>
      <c r="B52" s="38" t="s">
        <v>42</v>
      </c>
      <c r="C52" s="17">
        <v>223</v>
      </c>
      <c r="D52" s="14">
        <v>68078</v>
      </c>
      <c r="E52" s="18" t="s">
        <v>27</v>
      </c>
      <c r="F52" s="18" t="s">
        <v>27</v>
      </c>
      <c r="G52" s="18" t="s">
        <v>27</v>
      </c>
      <c r="H52" s="18" t="s">
        <v>27</v>
      </c>
      <c r="I52" s="18" t="s">
        <v>27</v>
      </c>
      <c r="J52" s="18" t="s">
        <v>27</v>
      </c>
      <c r="K52" s="18" t="s">
        <v>27</v>
      </c>
      <c r="L52" s="18" t="s">
        <v>27</v>
      </c>
      <c r="M52" s="18" t="s">
        <v>27</v>
      </c>
      <c r="N52" s="18" t="s">
        <v>27</v>
      </c>
      <c r="O52" s="14">
        <v>223</v>
      </c>
      <c r="P52" s="35">
        <v>68078</v>
      </c>
    </row>
    <row r="53" spans="1:16" ht="22.5" customHeight="1">
      <c r="A53" s="43"/>
      <c r="B53" s="45" t="s">
        <v>49</v>
      </c>
      <c r="C53" s="44">
        <v>181</v>
      </c>
      <c r="D53" s="46">
        <v>57462</v>
      </c>
      <c r="E53" s="53" t="s">
        <v>27</v>
      </c>
      <c r="F53" s="18" t="s">
        <v>27</v>
      </c>
      <c r="G53" s="18" t="s">
        <v>27</v>
      </c>
      <c r="H53" s="18" t="s">
        <v>27</v>
      </c>
      <c r="I53" s="18" t="s">
        <v>27</v>
      </c>
      <c r="J53" s="18" t="s">
        <v>27</v>
      </c>
      <c r="K53" s="18" t="s">
        <v>27</v>
      </c>
      <c r="L53" s="18" t="s">
        <v>27</v>
      </c>
      <c r="M53" s="18" t="s">
        <v>27</v>
      </c>
      <c r="N53" s="18" t="s">
        <v>27</v>
      </c>
      <c r="O53" s="46">
        <v>181</v>
      </c>
      <c r="P53" s="46">
        <v>57462</v>
      </c>
    </row>
    <row r="54" spans="1:16" ht="22.5" customHeight="1">
      <c r="A54" s="43"/>
      <c r="B54" s="45" t="s">
        <v>59</v>
      </c>
      <c r="C54" s="48">
        <v>139</v>
      </c>
      <c r="D54" s="46">
        <v>44976</v>
      </c>
      <c r="E54" s="53" t="s">
        <v>27</v>
      </c>
      <c r="F54" s="18" t="s">
        <v>27</v>
      </c>
      <c r="G54" s="18" t="s">
        <v>27</v>
      </c>
      <c r="H54" s="18" t="s">
        <v>27</v>
      </c>
      <c r="I54" s="18" t="s">
        <v>27</v>
      </c>
      <c r="J54" s="18" t="s">
        <v>27</v>
      </c>
      <c r="K54" s="18" t="s">
        <v>27</v>
      </c>
      <c r="L54" s="18" t="s">
        <v>27</v>
      </c>
      <c r="M54" s="18" t="s">
        <v>27</v>
      </c>
      <c r="N54" s="18" t="s">
        <v>27</v>
      </c>
      <c r="O54" s="46">
        <v>139</v>
      </c>
      <c r="P54" s="46">
        <v>44976</v>
      </c>
    </row>
    <row r="55" spans="1:16" ht="22.5" customHeight="1">
      <c r="A55" s="43"/>
      <c r="B55" s="45" t="s">
        <v>60</v>
      </c>
      <c r="C55" s="44">
        <v>115</v>
      </c>
      <c r="D55" s="46">
        <v>47380</v>
      </c>
      <c r="E55" s="53" t="s">
        <v>27</v>
      </c>
      <c r="F55" s="18" t="s">
        <v>27</v>
      </c>
      <c r="G55" s="18" t="s">
        <v>27</v>
      </c>
      <c r="H55" s="18" t="s">
        <v>27</v>
      </c>
      <c r="I55" s="18" t="s">
        <v>27</v>
      </c>
      <c r="J55" s="18" t="s">
        <v>27</v>
      </c>
      <c r="K55" s="18" t="s">
        <v>27</v>
      </c>
      <c r="L55" s="18" t="s">
        <v>27</v>
      </c>
      <c r="M55" s="18" t="s">
        <v>27</v>
      </c>
      <c r="N55" s="18" t="s">
        <v>27</v>
      </c>
      <c r="O55" s="46">
        <v>115</v>
      </c>
      <c r="P55" s="46">
        <v>47380</v>
      </c>
    </row>
    <row r="56" spans="1:16" ht="22.5" customHeight="1">
      <c r="A56" s="43"/>
      <c r="B56" s="45" t="s">
        <v>61</v>
      </c>
      <c r="C56" s="44">
        <v>92</v>
      </c>
      <c r="D56" s="46">
        <v>37904</v>
      </c>
      <c r="E56" s="53" t="s">
        <v>27</v>
      </c>
      <c r="F56" s="18" t="s">
        <v>27</v>
      </c>
      <c r="G56" s="18" t="s">
        <v>27</v>
      </c>
      <c r="H56" s="18" t="s">
        <v>27</v>
      </c>
      <c r="I56" s="18" t="s">
        <v>27</v>
      </c>
      <c r="J56" s="18" t="s">
        <v>27</v>
      </c>
      <c r="K56" s="18" t="s">
        <v>27</v>
      </c>
      <c r="L56" s="18" t="s">
        <v>27</v>
      </c>
      <c r="M56" s="18" t="s">
        <v>27</v>
      </c>
      <c r="N56" s="18" t="s">
        <v>27</v>
      </c>
      <c r="O56" s="46">
        <v>92</v>
      </c>
      <c r="P56" s="46">
        <v>37904</v>
      </c>
    </row>
    <row r="57" spans="1:16" ht="22.5" customHeight="1">
      <c r="A57" s="43"/>
      <c r="B57" s="45" t="s">
        <v>62</v>
      </c>
      <c r="C57" s="44">
        <v>66</v>
      </c>
      <c r="D57" s="46">
        <v>27192</v>
      </c>
      <c r="E57" s="53" t="s">
        <v>27</v>
      </c>
      <c r="F57" s="18" t="s">
        <v>27</v>
      </c>
      <c r="G57" s="18" t="s">
        <v>27</v>
      </c>
      <c r="H57" s="18" t="s">
        <v>27</v>
      </c>
      <c r="I57" s="18" t="s">
        <v>27</v>
      </c>
      <c r="J57" s="18" t="s">
        <v>27</v>
      </c>
      <c r="K57" s="18" t="s">
        <v>27</v>
      </c>
      <c r="L57" s="18" t="s">
        <v>27</v>
      </c>
      <c r="M57" s="18" t="s">
        <v>27</v>
      </c>
      <c r="N57" s="18" t="s">
        <v>27</v>
      </c>
      <c r="O57" s="46">
        <v>66</v>
      </c>
      <c r="P57" s="46">
        <v>27192</v>
      </c>
    </row>
    <row r="58" spans="1:16" ht="6.75" customHeight="1" thickBot="1">
      <c r="A58" s="43"/>
      <c r="B58" s="45"/>
      <c r="C58" s="44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6"/>
      <c r="P58" s="46"/>
    </row>
    <row r="59" spans="1:1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 t="s">
        <v>30</v>
      </c>
    </row>
    <row r="60" spans="1:16">
      <c r="P60" s="192" t="s">
        <v>79</v>
      </c>
    </row>
  </sheetData>
  <mergeCells count="7">
    <mergeCell ref="C2:D2"/>
    <mergeCell ref="C3:D3"/>
    <mergeCell ref="I2:J3"/>
    <mergeCell ref="O2:P3"/>
    <mergeCell ref="K2:L3"/>
    <mergeCell ref="M2:N3"/>
    <mergeCell ref="G2:H3"/>
  </mergeCells>
  <phoneticPr fontId="6"/>
  <printOptions gridLinesSet="0"/>
  <pageMargins left="0.98425196850393704" right="0.98425196850393704" top="0.86614173228346458" bottom="0.6692913385826772" header="0.51181102362204722" footer="0.51181102362204722"/>
  <pageSetup paperSize="9" scale="53" orientation="landscape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8"/>
  <sheetViews>
    <sheetView zoomScale="75" workbookViewId="0">
      <selection activeCell="A2" sqref="A2"/>
    </sheetView>
  </sheetViews>
  <sheetFormatPr defaultRowHeight="17.25"/>
  <cols>
    <col min="1" max="1" width="6.75" style="5" customWidth="1"/>
    <col min="2" max="2" width="6" style="5" customWidth="1"/>
    <col min="3" max="3" width="9.375" style="5" customWidth="1"/>
    <col min="4" max="4" width="14.625" style="5" customWidth="1"/>
    <col min="5" max="5" width="9.375" style="5" customWidth="1"/>
    <col min="6" max="6" width="12.625" style="5" customWidth="1"/>
    <col min="7" max="7" width="9.375" style="5" customWidth="1"/>
    <col min="8" max="8" width="12.375" style="5" customWidth="1"/>
    <col min="9" max="9" width="9.375" style="5" customWidth="1"/>
    <col min="10" max="10" width="12.375" style="5" customWidth="1"/>
    <col min="11" max="11" width="9.375" style="5" customWidth="1"/>
    <col min="12" max="12" width="12.375" style="5" customWidth="1"/>
    <col min="13" max="13" width="9.375" style="5" customWidth="1"/>
    <col min="14" max="14" width="12.375" style="5" customWidth="1"/>
    <col min="15" max="15" width="9.375" style="5" customWidth="1"/>
    <col min="16" max="16" width="12.375" style="5" customWidth="1"/>
    <col min="17" max="16384" width="9" style="5"/>
  </cols>
  <sheetData>
    <row r="1" spans="1:16" ht="18" thickBot="1">
      <c r="A1" s="3" t="s">
        <v>0</v>
      </c>
      <c r="B1" s="4"/>
      <c r="M1" s="34"/>
      <c r="N1"/>
      <c r="P1" s="6" t="s">
        <v>80</v>
      </c>
    </row>
    <row r="2" spans="1:16">
      <c r="A2" s="2" t="s">
        <v>1</v>
      </c>
      <c r="B2" s="7" t="s">
        <v>2</v>
      </c>
      <c r="C2" s="19" t="s">
        <v>3</v>
      </c>
      <c r="D2" s="20"/>
      <c r="E2" s="21" t="s">
        <v>4</v>
      </c>
      <c r="F2" s="20"/>
      <c r="G2" s="21" t="s">
        <v>5</v>
      </c>
      <c r="H2" s="20"/>
      <c r="I2" s="19" t="s">
        <v>6</v>
      </c>
      <c r="J2" s="20"/>
      <c r="K2" s="19" t="s">
        <v>7</v>
      </c>
      <c r="L2" s="20"/>
      <c r="M2" s="19" t="s">
        <v>8</v>
      </c>
      <c r="N2" s="20"/>
      <c r="O2" s="19" t="s">
        <v>9</v>
      </c>
      <c r="P2" s="21"/>
    </row>
    <row r="3" spans="1:16">
      <c r="A3" s="8"/>
      <c r="B3" s="9"/>
      <c r="C3" s="10" t="s">
        <v>10</v>
      </c>
      <c r="D3" s="10" t="s">
        <v>11</v>
      </c>
      <c r="E3" s="10" t="s">
        <v>10</v>
      </c>
      <c r="F3" s="10" t="s">
        <v>11</v>
      </c>
      <c r="G3" s="10" t="s">
        <v>10</v>
      </c>
      <c r="H3" s="10" t="s">
        <v>11</v>
      </c>
      <c r="I3" s="10" t="s">
        <v>10</v>
      </c>
      <c r="J3" s="10" t="s">
        <v>11</v>
      </c>
      <c r="K3" s="10" t="s">
        <v>10</v>
      </c>
      <c r="L3" s="10" t="s">
        <v>11</v>
      </c>
      <c r="M3" s="10" t="s">
        <v>10</v>
      </c>
      <c r="N3" s="10" t="s">
        <v>11</v>
      </c>
      <c r="O3" s="10" t="s">
        <v>12</v>
      </c>
      <c r="P3" s="11" t="s">
        <v>11</v>
      </c>
    </row>
    <row r="4" spans="1:16" ht="23.1" customHeight="1">
      <c r="A4" s="12"/>
      <c r="B4" s="13" t="s">
        <v>13</v>
      </c>
      <c r="C4" s="14">
        <v>159</v>
      </c>
      <c r="D4" s="14">
        <v>9540</v>
      </c>
      <c r="E4" s="14">
        <v>47</v>
      </c>
      <c r="F4" s="14">
        <v>6204</v>
      </c>
      <c r="G4" s="14">
        <v>42</v>
      </c>
      <c r="H4" s="14">
        <v>4233</v>
      </c>
      <c r="I4" s="14">
        <v>1</v>
      </c>
      <c r="J4" s="14">
        <v>100</v>
      </c>
      <c r="K4" s="14">
        <v>34</v>
      </c>
      <c r="L4" s="14">
        <v>418</v>
      </c>
      <c r="M4" s="14">
        <v>12</v>
      </c>
      <c r="N4" s="14">
        <v>574</v>
      </c>
      <c r="O4" s="14">
        <f t="shared" ref="O4:O16" si="0">SUM(M4,K4,I4,G4,E4,C4)</f>
        <v>295</v>
      </c>
      <c r="P4" s="15">
        <f t="shared" ref="P4:P16" si="1">SUM(N4,L4,J4,H4,F4,D4)</f>
        <v>21069</v>
      </c>
    </row>
    <row r="5" spans="1:16" ht="23.1" customHeight="1">
      <c r="A5" s="12"/>
      <c r="B5" s="13" t="s">
        <v>14</v>
      </c>
      <c r="C5" s="14">
        <v>281</v>
      </c>
      <c r="D5" s="14">
        <v>42150</v>
      </c>
      <c r="E5" s="14">
        <v>56</v>
      </c>
      <c r="F5" s="14">
        <v>18529</v>
      </c>
      <c r="G5" s="14">
        <v>43</v>
      </c>
      <c r="H5" s="14">
        <v>12168</v>
      </c>
      <c r="I5" s="14">
        <v>1</v>
      </c>
      <c r="J5" s="14">
        <v>279</v>
      </c>
      <c r="K5" s="14">
        <v>37</v>
      </c>
      <c r="L5" s="14">
        <v>552</v>
      </c>
      <c r="M5" s="14">
        <v>13</v>
      </c>
      <c r="N5" s="14">
        <v>726</v>
      </c>
      <c r="O5" s="14">
        <f t="shared" si="0"/>
        <v>431</v>
      </c>
      <c r="P5" s="15">
        <f t="shared" si="1"/>
        <v>74404</v>
      </c>
    </row>
    <row r="6" spans="1:16" ht="23.1" customHeight="1">
      <c r="A6" s="12"/>
      <c r="B6" s="13" t="s">
        <v>15</v>
      </c>
      <c r="C6" s="14">
        <v>1318</v>
      </c>
      <c r="D6" s="14">
        <v>217008</v>
      </c>
      <c r="E6" s="14">
        <v>78</v>
      </c>
      <c r="F6" s="14">
        <v>31328</v>
      </c>
      <c r="G6" s="14">
        <v>42</v>
      </c>
      <c r="H6" s="14">
        <v>14431</v>
      </c>
      <c r="I6" s="14">
        <v>2</v>
      </c>
      <c r="J6" s="14">
        <v>679</v>
      </c>
      <c r="K6" s="14">
        <v>31</v>
      </c>
      <c r="L6" s="14">
        <v>544</v>
      </c>
      <c r="M6" s="14">
        <v>14</v>
      </c>
      <c r="N6" s="14">
        <v>986</v>
      </c>
      <c r="O6" s="14">
        <f t="shared" si="0"/>
        <v>1485</v>
      </c>
      <c r="P6" s="15">
        <f t="shared" si="1"/>
        <v>264976</v>
      </c>
    </row>
    <row r="7" spans="1:16" ht="23.1" customHeight="1">
      <c r="A7" s="12"/>
      <c r="B7" s="13" t="s">
        <v>16</v>
      </c>
      <c r="C7" s="14">
        <v>1647</v>
      </c>
      <c r="D7" s="14">
        <v>317222</v>
      </c>
      <c r="E7" s="14">
        <v>82</v>
      </c>
      <c r="F7" s="14">
        <v>38313</v>
      </c>
      <c r="G7" s="16">
        <v>42</v>
      </c>
      <c r="H7" s="14">
        <v>17068</v>
      </c>
      <c r="I7" s="14">
        <v>4</v>
      </c>
      <c r="J7" s="14">
        <v>1212</v>
      </c>
      <c r="K7" s="14">
        <v>19</v>
      </c>
      <c r="L7" s="14">
        <v>420</v>
      </c>
      <c r="M7" s="14">
        <v>16</v>
      </c>
      <c r="N7" s="14">
        <v>1391</v>
      </c>
      <c r="O7" s="14">
        <f t="shared" si="0"/>
        <v>1810</v>
      </c>
      <c r="P7" s="15">
        <f t="shared" si="1"/>
        <v>375626</v>
      </c>
    </row>
    <row r="8" spans="1:16" ht="23.1" customHeight="1">
      <c r="A8" s="12"/>
      <c r="B8" s="13" t="s">
        <v>18</v>
      </c>
      <c r="C8" s="14">
        <v>1920</v>
      </c>
      <c r="D8" s="14">
        <v>412573</v>
      </c>
      <c r="E8" s="14">
        <v>83</v>
      </c>
      <c r="F8" s="14">
        <v>42237</v>
      </c>
      <c r="G8" s="14">
        <v>43</v>
      </c>
      <c r="H8" s="14">
        <v>19112</v>
      </c>
      <c r="I8" s="14">
        <v>4</v>
      </c>
      <c r="J8" s="14">
        <v>1323</v>
      </c>
      <c r="K8" s="14">
        <v>20</v>
      </c>
      <c r="L8" s="14">
        <v>485</v>
      </c>
      <c r="M8" s="14">
        <v>19</v>
      </c>
      <c r="N8" s="14">
        <v>1897</v>
      </c>
      <c r="O8" s="14">
        <f t="shared" si="0"/>
        <v>2089</v>
      </c>
      <c r="P8" s="15">
        <f t="shared" si="1"/>
        <v>477627</v>
      </c>
    </row>
    <row r="9" spans="1:16" ht="23.1" customHeight="1">
      <c r="A9" s="12"/>
      <c r="B9" s="13" t="s">
        <v>19</v>
      </c>
      <c r="C9" s="14">
        <v>2032</v>
      </c>
      <c r="D9" s="14">
        <v>467220</v>
      </c>
      <c r="E9" s="14">
        <v>99</v>
      </c>
      <c r="F9" s="14">
        <v>53024</v>
      </c>
      <c r="G9" s="14">
        <v>35</v>
      </c>
      <c r="H9" s="14">
        <v>16610</v>
      </c>
      <c r="I9" s="14">
        <v>3</v>
      </c>
      <c r="J9" s="14">
        <v>1386</v>
      </c>
      <c r="K9" s="14">
        <v>27</v>
      </c>
      <c r="L9" s="14">
        <v>646</v>
      </c>
      <c r="M9" s="14">
        <v>22</v>
      </c>
      <c r="N9" s="14">
        <v>2348</v>
      </c>
      <c r="O9" s="14">
        <f t="shared" si="0"/>
        <v>2218</v>
      </c>
      <c r="P9" s="15">
        <f t="shared" si="1"/>
        <v>541234</v>
      </c>
    </row>
    <row r="10" spans="1:16" ht="23.1" customHeight="1">
      <c r="A10" s="1"/>
      <c r="B10" s="13" t="s">
        <v>20</v>
      </c>
      <c r="C10" s="14">
        <v>2247</v>
      </c>
      <c r="D10" s="14">
        <v>520352</v>
      </c>
      <c r="E10" s="14">
        <v>115</v>
      </c>
      <c r="F10" s="14">
        <v>63932</v>
      </c>
      <c r="G10" s="14">
        <v>36</v>
      </c>
      <c r="H10" s="14">
        <v>17697</v>
      </c>
      <c r="I10" s="14">
        <v>3</v>
      </c>
      <c r="J10" s="14">
        <v>1434</v>
      </c>
      <c r="K10" s="14">
        <v>18</v>
      </c>
      <c r="L10" s="14">
        <v>439</v>
      </c>
      <c r="M10" s="14">
        <v>26</v>
      </c>
      <c r="N10" s="14">
        <v>3231</v>
      </c>
      <c r="O10" s="14">
        <f t="shared" si="0"/>
        <v>2445</v>
      </c>
      <c r="P10" s="15">
        <f t="shared" si="1"/>
        <v>607085</v>
      </c>
    </row>
    <row r="11" spans="1:16" ht="23.1" customHeight="1">
      <c r="A11" s="12"/>
      <c r="B11" s="13" t="s">
        <v>21</v>
      </c>
      <c r="C11" s="14">
        <v>2562</v>
      </c>
      <c r="D11" s="14">
        <v>639746</v>
      </c>
      <c r="E11" s="14">
        <v>132</v>
      </c>
      <c r="F11" s="14">
        <v>76369</v>
      </c>
      <c r="G11" s="14">
        <v>36</v>
      </c>
      <c r="H11" s="14">
        <v>23314</v>
      </c>
      <c r="I11" s="14">
        <v>3</v>
      </c>
      <c r="J11" s="14">
        <v>1505</v>
      </c>
      <c r="K11" s="14">
        <v>10</v>
      </c>
      <c r="L11" s="14">
        <v>230</v>
      </c>
      <c r="M11" s="14">
        <v>26</v>
      </c>
      <c r="N11" s="14">
        <v>3586</v>
      </c>
      <c r="O11" s="14">
        <f t="shared" si="0"/>
        <v>2769</v>
      </c>
      <c r="P11" s="15">
        <f t="shared" si="1"/>
        <v>744750</v>
      </c>
    </row>
    <row r="12" spans="1:16" ht="23.1" customHeight="1">
      <c r="A12" s="12"/>
      <c r="B12" s="13" t="s">
        <v>22</v>
      </c>
      <c r="C12" s="14">
        <v>2830</v>
      </c>
      <c r="D12" s="14">
        <v>769064</v>
      </c>
      <c r="E12" s="14">
        <v>132</v>
      </c>
      <c r="F12" s="14">
        <v>82729</v>
      </c>
      <c r="G12" s="14">
        <v>37</v>
      </c>
      <c r="H12" s="14">
        <v>25694</v>
      </c>
      <c r="I12" s="14">
        <v>2</v>
      </c>
      <c r="J12" s="14">
        <v>1081</v>
      </c>
      <c r="K12" s="14">
        <v>10</v>
      </c>
      <c r="L12" s="14">
        <v>252</v>
      </c>
      <c r="M12" s="14">
        <v>26</v>
      </c>
      <c r="N12" s="14">
        <v>4033</v>
      </c>
      <c r="O12" s="14">
        <f t="shared" si="0"/>
        <v>3037</v>
      </c>
      <c r="P12" s="15">
        <f t="shared" si="1"/>
        <v>882853</v>
      </c>
    </row>
    <row r="13" spans="1:16" ht="23.1" customHeight="1">
      <c r="A13" s="12"/>
      <c r="B13" s="13" t="s">
        <v>23</v>
      </c>
      <c r="C13" s="14">
        <v>3105</v>
      </c>
      <c r="D13" s="14">
        <v>910799</v>
      </c>
      <c r="E13" s="14">
        <v>136</v>
      </c>
      <c r="F13" s="14">
        <v>85297</v>
      </c>
      <c r="G13" s="14">
        <v>37</v>
      </c>
      <c r="H13" s="14">
        <v>26344</v>
      </c>
      <c r="I13" s="14">
        <v>2</v>
      </c>
      <c r="J13" s="14">
        <v>1126</v>
      </c>
      <c r="K13" s="14">
        <v>10</v>
      </c>
      <c r="L13" s="14">
        <v>248</v>
      </c>
      <c r="M13" s="14">
        <v>27</v>
      </c>
      <c r="N13" s="14">
        <v>4486</v>
      </c>
      <c r="O13" s="14">
        <f t="shared" si="0"/>
        <v>3317</v>
      </c>
      <c r="P13" s="35">
        <f t="shared" si="1"/>
        <v>1028300</v>
      </c>
    </row>
    <row r="14" spans="1:16" ht="23.1" customHeight="1">
      <c r="A14" s="12"/>
      <c r="B14" s="13" t="s">
        <v>24</v>
      </c>
      <c r="C14" s="14">
        <v>3362</v>
      </c>
      <c r="D14" s="14">
        <v>1030724</v>
      </c>
      <c r="E14" s="14">
        <v>158</v>
      </c>
      <c r="F14" s="14">
        <v>102148</v>
      </c>
      <c r="G14" s="14">
        <v>35</v>
      </c>
      <c r="H14" s="14">
        <v>24798</v>
      </c>
      <c r="I14" s="14">
        <v>2</v>
      </c>
      <c r="J14" s="14">
        <v>1126</v>
      </c>
      <c r="K14" s="14">
        <v>10</v>
      </c>
      <c r="L14" s="14">
        <v>252</v>
      </c>
      <c r="M14" s="14">
        <v>30</v>
      </c>
      <c r="N14" s="14">
        <v>5796</v>
      </c>
      <c r="O14" s="14">
        <f t="shared" si="0"/>
        <v>3597</v>
      </c>
      <c r="P14" s="35">
        <f t="shared" si="1"/>
        <v>1164844</v>
      </c>
    </row>
    <row r="15" spans="1:16" ht="23.1" customHeight="1">
      <c r="A15" s="12"/>
      <c r="B15" s="13" t="s">
        <v>25</v>
      </c>
      <c r="C15" s="14">
        <v>3616</v>
      </c>
      <c r="D15" s="14">
        <v>1117428</v>
      </c>
      <c r="E15" s="14">
        <v>164</v>
      </c>
      <c r="F15" s="14">
        <v>106875</v>
      </c>
      <c r="G15" s="14">
        <v>31</v>
      </c>
      <c r="H15" s="14">
        <v>22324</v>
      </c>
      <c r="I15" s="14">
        <v>1</v>
      </c>
      <c r="J15" s="14">
        <v>574</v>
      </c>
      <c r="K15" s="14">
        <v>20</v>
      </c>
      <c r="L15" s="14">
        <v>502</v>
      </c>
      <c r="M15" s="14">
        <v>30</v>
      </c>
      <c r="N15" s="14">
        <v>6362</v>
      </c>
      <c r="O15" s="14">
        <f t="shared" si="0"/>
        <v>3862</v>
      </c>
      <c r="P15" s="15">
        <f t="shared" si="1"/>
        <v>1254065</v>
      </c>
    </row>
    <row r="16" spans="1:16" ht="23.1" customHeight="1">
      <c r="A16" s="12"/>
      <c r="B16" s="13" t="s">
        <v>26</v>
      </c>
      <c r="C16" s="14">
        <v>3794</v>
      </c>
      <c r="D16" s="14">
        <v>1199821</v>
      </c>
      <c r="E16" s="14">
        <v>175</v>
      </c>
      <c r="F16" s="14">
        <v>116459</v>
      </c>
      <c r="G16" s="16">
        <v>35</v>
      </c>
      <c r="H16" s="14">
        <v>35809</v>
      </c>
      <c r="I16" s="14" t="s">
        <v>27</v>
      </c>
      <c r="J16" s="14" t="s">
        <v>27</v>
      </c>
      <c r="K16" s="14">
        <v>14</v>
      </c>
      <c r="L16" s="14">
        <v>354</v>
      </c>
      <c r="M16" s="14">
        <v>31</v>
      </c>
      <c r="N16" s="14">
        <v>7114</v>
      </c>
      <c r="O16" s="14">
        <f t="shared" si="0"/>
        <v>4049</v>
      </c>
      <c r="P16" s="15">
        <f t="shared" si="1"/>
        <v>1359557</v>
      </c>
    </row>
    <row r="17" spans="1:16">
      <c r="A17" s="12"/>
      <c r="B17" s="13"/>
      <c r="C17" s="22">
        <v>6</v>
      </c>
      <c r="D17" s="23">
        <v>2250</v>
      </c>
      <c r="E17" s="23">
        <v>397</v>
      </c>
      <c r="F17" s="23">
        <v>287408</v>
      </c>
      <c r="G17" s="14" t="s">
        <v>28</v>
      </c>
      <c r="H17" s="14"/>
      <c r="I17" s="23">
        <v>1</v>
      </c>
      <c r="J17" s="23">
        <v>810</v>
      </c>
      <c r="K17" s="14"/>
      <c r="L17" s="14"/>
      <c r="M17" s="14"/>
      <c r="N17" s="14"/>
      <c r="O17" s="14"/>
      <c r="P17" s="15"/>
    </row>
    <row r="18" spans="1:16">
      <c r="A18" s="24"/>
      <c r="B18" s="25" t="s">
        <v>31</v>
      </c>
      <c r="C18" s="26">
        <v>4054</v>
      </c>
      <c r="D18" s="26">
        <v>1331285</v>
      </c>
      <c r="E18" s="26">
        <v>178</v>
      </c>
      <c r="F18" s="26">
        <v>129043</v>
      </c>
      <c r="G18" s="26">
        <v>35</v>
      </c>
      <c r="H18" s="26">
        <v>29208</v>
      </c>
      <c r="I18" s="26">
        <v>0</v>
      </c>
      <c r="J18" s="26">
        <v>0</v>
      </c>
      <c r="K18" s="26">
        <v>16</v>
      </c>
      <c r="L18" s="26">
        <v>1379</v>
      </c>
      <c r="M18" s="26">
        <v>32</v>
      </c>
      <c r="N18" s="26">
        <v>11574</v>
      </c>
      <c r="O18" s="26">
        <f>SUM(M18,K18,I18,G18,E18,C18,M17,K17,I17,G17,E17,C17)</f>
        <v>4719</v>
      </c>
      <c r="P18" s="27">
        <f t="shared" ref="P18:P34" si="2">SUM(N18,L18,J18,H18,F18,D18)+SUM(D17,F17,J17)</f>
        <v>1792957</v>
      </c>
    </row>
    <row r="19" spans="1:16">
      <c r="A19" s="12"/>
      <c r="B19" s="13"/>
      <c r="C19" s="22">
        <v>39</v>
      </c>
      <c r="D19" s="23">
        <v>13356</v>
      </c>
      <c r="E19" s="23">
        <v>418</v>
      </c>
      <c r="F19" s="23">
        <v>319662</v>
      </c>
      <c r="G19" s="14" t="s">
        <v>28</v>
      </c>
      <c r="H19" s="14"/>
      <c r="I19" s="23">
        <v>9</v>
      </c>
      <c r="J19" s="23">
        <v>5701</v>
      </c>
      <c r="K19" s="14"/>
      <c r="L19" s="14"/>
      <c r="M19" s="14"/>
      <c r="N19" s="14"/>
      <c r="O19" s="14"/>
      <c r="P19" s="15"/>
    </row>
    <row r="20" spans="1:16">
      <c r="A20" s="12" t="s">
        <v>17</v>
      </c>
      <c r="B20" s="25" t="s">
        <v>32</v>
      </c>
      <c r="C20" s="26">
        <v>4427</v>
      </c>
      <c r="D20" s="26">
        <v>1504430</v>
      </c>
      <c r="E20" s="26">
        <v>174</v>
      </c>
      <c r="F20" s="26">
        <v>126143</v>
      </c>
      <c r="G20" s="26">
        <v>31</v>
      </c>
      <c r="H20" s="26">
        <v>24620</v>
      </c>
      <c r="I20" s="26">
        <v>0</v>
      </c>
      <c r="J20" s="26">
        <v>0</v>
      </c>
      <c r="K20" s="26">
        <v>20</v>
      </c>
      <c r="L20" s="26">
        <v>2087</v>
      </c>
      <c r="M20" s="26">
        <v>32</v>
      </c>
      <c r="N20" s="26">
        <v>11912</v>
      </c>
      <c r="O20" s="26">
        <f>SUM(M20,K20,I20,G20,E20,C20,M19,K19,I19,G19,E19,C19)</f>
        <v>5150</v>
      </c>
      <c r="P20" s="27">
        <f t="shared" si="2"/>
        <v>2007911</v>
      </c>
    </row>
    <row r="21" spans="1:16">
      <c r="A21" s="12"/>
      <c r="B21" s="13"/>
      <c r="C21" s="22">
        <v>70</v>
      </c>
      <c r="D21" s="23">
        <v>24193</v>
      </c>
      <c r="E21" s="23">
        <v>447</v>
      </c>
      <c r="F21" s="23">
        <v>340849</v>
      </c>
      <c r="G21" s="14" t="s">
        <v>28</v>
      </c>
      <c r="H21" s="14"/>
      <c r="I21" s="23">
        <v>46</v>
      </c>
      <c r="J21" s="23">
        <v>27470</v>
      </c>
      <c r="K21" s="14"/>
      <c r="L21" s="14"/>
      <c r="M21" s="14"/>
      <c r="N21" s="14"/>
      <c r="O21" s="14"/>
      <c r="P21" s="15"/>
    </row>
    <row r="22" spans="1:16">
      <c r="A22" s="24"/>
      <c r="B22" s="25" t="s">
        <v>33</v>
      </c>
      <c r="C22" s="26">
        <v>4606</v>
      </c>
      <c r="D22" s="26">
        <v>1583246</v>
      </c>
      <c r="E22" s="26">
        <v>169</v>
      </c>
      <c r="F22" s="26">
        <v>122052</v>
      </c>
      <c r="G22" s="26">
        <v>28</v>
      </c>
      <c r="H22" s="26">
        <v>22201</v>
      </c>
      <c r="I22" s="26">
        <v>0</v>
      </c>
      <c r="J22" s="26">
        <v>0</v>
      </c>
      <c r="K22" s="26">
        <v>27</v>
      </c>
      <c r="L22" s="26">
        <v>2797</v>
      </c>
      <c r="M22" s="26">
        <v>30</v>
      </c>
      <c r="N22" s="26">
        <v>11269</v>
      </c>
      <c r="O22" s="26">
        <f>SUM(M22,K22,I22,G22,E22,C22,M21,K21,I21,G21,E21,C21)</f>
        <v>5423</v>
      </c>
      <c r="P22" s="27">
        <f t="shared" si="2"/>
        <v>2134077</v>
      </c>
    </row>
    <row r="23" spans="1:16">
      <c r="A23" s="12"/>
      <c r="B23" s="28"/>
      <c r="C23" s="22">
        <v>104</v>
      </c>
      <c r="D23" s="23">
        <v>40698</v>
      </c>
      <c r="E23" s="23">
        <v>464</v>
      </c>
      <c r="F23" s="23">
        <v>373275</v>
      </c>
      <c r="G23" s="14" t="s">
        <v>28</v>
      </c>
      <c r="H23" s="14"/>
      <c r="I23" s="23">
        <v>65</v>
      </c>
      <c r="J23" s="23">
        <v>40608</v>
      </c>
      <c r="K23" s="14"/>
      <c r="L23" s="14"/>
      <c r="M23" s="14"/>
      <c r="N23" s="14"/>
      <c r="O23" s="14"/>
      <c r="P23" s="15"/>
    </row>
    <row r="24" spans="1:16">
      <c r="A24" s="24"/>
      <c r="B24" s="29" t="s">
        <v>34</v>
      </c>
      <c r="C24" s="26">
        <v>4782</v>
      </c>
      <c r="D24" s="26">
        <v>1717984</v>
      </c>
      <c r="E24" s="26">
        <v>160</v>
      </c>
      <c r="F24" s="26">
        <v>122478</v>
      </c>
      <c r="G24" s="26">
        <v>20</v>
      </c>
      <c r="H24" s="26">
        <v>17032</v>
      </c>
      <c r="I24" s="26">
        <v>0</v>
      </c>
      <c r="J24" s="26">
        <v>0</v>
      </c>
      <c r="K24" s="26">
        <v>15</v>
      </c>
      <c r="L24" s="26">
        <v>1588</v>
      </c>
      <c r="M24" s="26">
        <v>27</v>
      </c>
      <c r="N24" s="26">
        <v>10814</v>
      </c>
      <c r="O24" s="26">
        <f>SUM(M24,K24,I24,G24,E24,C24,M23,K23,I23,G23,E23,C23)</f>
        <v>5637</v>
      </c>
      <c r="P24" s="27">
        <f t="shared" si="2"/>
        <v>2324477</v>
      </c>
    </row>
    <row r="25" spans="1:16">
      <c r="A25" s="12"/>
      <c r="B25" s="29"/>
      <c r="C25" s="22">
        <v>148</v>
      </c>
      <c r="D25" s="23">
        <v>60252</v>
      </c>
      <c r="E25" s="23">
        <v>466</v>
      </c>
      <c r="F25" s="23">
        <v>382183</v>
      </c>
      <c r="G25" s="14" t="s">
        <v>28</v>
      </c>
      <c r="H25" s="14"/>
      <c r="I25" s="23">
        <v>73</v>
      </c>
      <c r="J25" s="23">
        <v>47974</v>
      </c>
      <c r="K25" s="14"/>
      <c r="L25" s="14"/>
      <c r="M25" s="14"/>
      <c r="N25" s="14"/>
      <c r="O25" s="14"/>
      <c r="P25" s="15"/>
    </row>
    <row r="26" spans="1:16">
      <c r="A26" s="24"/>
      <c r="B26" s="29" t="s">
        <v>35</v>
      </c>
      <c r="C26" s="26">
        <v>4939</v>
      </c>
      <c r="D26" s="26">
        <v>1840634</v>
      </c>
      <c r="E26" s="26">
        <v>157</v>
      </c>
      <c r="F26" s="26">
        <v>122224</v>
      </c>
      <c r="G26" s="26">
        <v>15</v>
      </c>
      <c r="H26" s="26">
        <v>13166</v>
      </c>
      <c r="I26" s="26">
        <v>0</v>
      </c>
      <c r="J26" s="26">
        <v>0</v>
      </c>
      <c r="K26" s="26">
        <v>12</v>
      </c>
      <c r="L26" s="26">
        <v>1227</v>
      </c>
      <c r="M26" s="26">
        <v>27</v>
      </c>
      <c r="N26" s="26">
        <v>11143</v>
      </c>
      <c r="O26" s="26">
        <f>SUM(M26,K26,I26,G26,E26,C26,M25,K25,I25,G25,E25,C25)</f>
        <v>5837</v>
      </c>
      <c r="P26" s="27">
        <f t="shared" si="2"/>
        <v>2478803</v>
      </c>
    </row>
    <row r="27" spans="1:16">
      <c r="A27" s="12"/>
      <c r="B27" s="29"/>
      <c r="C27" s="22">
        <v>557</v>
      </c>
      <c r="D27" s="23">
        <v>322296</v>
      </c>
      <c r="E27" s="23">
        <v>473</v>
      </c>
      <c r="F27" s="23">
        <v>398516</v>
      </c>
      <c r="G27" s="14" t="s">
        <v>28</v>
      </c>
      <c r="H27" s="14"/>
      <c r="I27" s="23">
        <v>79</v>
      </c>
      <c r="J27" s="23">
        <v>51715</v>
      </c>
      <c r="K27" s="14"/>
      <c r="L27" s="14"/>
      <c r="M27" s="14"/>
      <c r="N27" s="14"/>
      <c r="O27" s="14"/>
      <c r="P27" s="15"/>
    </row>
    <row r="28" spans="1:16">
      <c r="A28" s="24"/>
      <c r="B28" s="29" t="s">
        <v>36</v>
      </c>
      <c r="C28" s="26">
        <v>4861</v>
      </c>
      <c r="D28" s="26">
        <v>1861585</v>
      </c>
      <c r="E28" s="26">
        <v>152</v>
      </c>
      <c r="F28" s="26">
        <v>120743</v>
      </c>
      <c r="G28" s="26">
        <v>13</v>
      </c>
      <c r="H28" s="26">
        <v>11960</v>
      </c>
      <c r="I28" s="26">
        <v>0</v>
      </c>
      <c r="J28" s="26">
        <v>0</v>
      </c>
      <c r="K28" s="26">
        <v>27</v>
      </c>
      <c r="L28" s="26">
        <v>2856</v>
      </c>
      <c r="M28" s="26">
        <v>24</v>
      </c>
      <c r="N28" s="26">
        <v>10598</v>
      </c>
      <c r="O28" s="26">
        <f>SUM(M28,K28,I28,G28,E28,C28,M27,K27,I27,G27,E27,C27)</f>
        <v>6186</v>
      </c>
      <c r="P28" s="27">
        <f t="shared" si="2"/>
        <v>2780269</v>
      </c>
    </row>
    <row r="29" spans="1:16">
      <c r="A29" s="30"/>
      <c r="B29" s="29"/>
      <c r="C29" s="23">
        <v>1004</v>
      </c>
      <c r="D29" s="23">
        <v>622917</v>
      </c>
      <c r="E29" s="23">
        <v>485</v>
      </c>
      <c r="F29" s="23">
        <v>418611</v>
      </c>
      <c r="G29" s="31" t="s">
        <v>28</v>
      </c>
      <c r="H29" s="31"/>
      <c r="I29" s="23">
        <v>94</v>
      </c>
      <c r="J29" s="23">
        <v>64572</v>
      </c>
      <c r="K29" s="31"/>
      <c r="L29" s="31"/>
      <c r="M29" s="31"/>
      <c r="N29" s="31"/>
      <c r="O29" s="31"/>
      <c r="P29" s="32"/>
    </row>
    <row r="30" spans="1:16">
      <c r="A30" s="24"/>
      <c r="B30" s="29" t="s">
        <v>37</v>
      </c>
      <c r="C30" s="26">
        <v>4764</v>
      </c>
      <c r="D30" s="26">
        <v>1879424</v>
      </c>
      <c r="E30" s="26">
        <v>145</v>
      </c>
      <c r="F30" s="26">
        <v>118765</v>
      </c>
      <c r="G30" s="26">
        <v>14</v>
      </c>
      <c r="H30" s="26">
        <v>13012</v>
      </c>
      <c r="I30" s="26">
        <v>0</v>
      </c>
      <c r="J30" s="26">
        <v>0</v>
      </c>
      <c r="K30" s="26">
        <v>26</v>
      </c>
      <c r="L30" s="26">
        <v>2825</v>
      </c>
      <c r="M30" s="26">
        <v>28</v>
      </c>
      <c r="N30" s="26">
        <v>12885</v>
      </c>
      <c r="O30" s="26">
        <f>SUM(M30,K30,I30,G30,E30,C30,M29,K29,I29,G29,E29,C29)</f>
        <v>6560</v>
      </c>
      <c r="P30" s="27">
        <f t="shared" si="2"/>
        <v>3133011</v>
      </c>
    </row>
    <row r="31" spans="1:16">
      <c r="A31" s="30"/>
      <c r="B31" s="29"/>
      <c r="C31" s="23">
        <v>1507</v>
      </c>
      <c r="D31" s="23">
        <v>965002</v>
      </c>
      <c r="E31" s="23">
        <v>502</v>
      </c>
      <c r="F31" s="23">
        <v>438183</v>
      </c>
      <c r="G31" s="31"/>
      <c r="H31" s="31"/>
      <c r="I31" s="23">
        <v>98</v>
      </c>
      <c r="J31" s="23">
        <v>67082</v>
      </c>
      <c r="K31" s="31"/>
      <c r="L31" s="31"/>
      <c r="M31" s="31"/>
      <c r="N31" s="31"/>
      <c r="O31" s="31"/>
      <c r="P31" s="33"/>
    </row>
    <row r="32" spans="1:16">
      <c r="A32" s="24"/>
      <c r="B32" s="29" t="s">
        <v>38</v>
      </c>
      <c r="C32" s="26">
        <v>4643</v>
      </c>
      <c r="D32" s="26">
        <v>1861118</v>
      </c>
      <c r="E32" s="26">
        <v>141</v>
      </c>
      <c r="F32" s="26">
        <v>116746</v>
      </c>
      <c r="G32" s="26">
        <v>12</v>
      </c>
      <c r="H32" s="26">
        <v>11044</v>
      </c>
      <c r="I32" s="26">
        <v>0</v>
      </c>
      <c r="J32" s="26">
        <v>0</v>
      </c>
      <c r="K32" s="26">
        <v>17</v>
      </c>
      <c r="L32" s="26">
        <v>1814</v>
      </c>
      <c r="M32" s="26">
        <v>24</v>
      </c>
      <c r="N32" s="26">
        <v>11355</v>
      </c>
      <c r="O32" s="26">
        <f>SUM(M32,K32,I32,G32,E32,C32,M31,K31,I31,G31,E31,C31)</f>
        <v>6944</v>
      </c>
      <c r="P32" s="36">
        <f t="shared" si="2"/>
        <v>3472344</v>
      </c>
    </row>
    <row r="33" spans="1:16">
      <c r="A33" s="30"/>
      <c r="B33" s="29"/>
      <c r="C33" s="23">
        <v>1993</v>
      </c>
      <c r="D33" s="23">
        <v>1363879</v>
      </c>
      <c r="E33" s="23">
        <v>518</v>
      </c>
      <c r="F33" s="23">
        <v>476677</v>
      </c>
      <c r="G33" s="31"/>
      <c r="H33" s="31"/>
      <c r="I33" s="23">
        <v>96</v>
      </c>
      <c r="J33" s="23">
        <v>72947</v>
      </c>
      <c r="K33" s="31"/>
      <c r="L33" s="31"/>
      <c r="M33" s="31"/>
      <c r="N33" s="31"/>
      <c r="O33" s="31"/>
      <c r="P33" s="33"/>
    </row>
    <row r="34" spans="1:16">
      <c r="A34" s="24"/>
      <c r="B34" s="37" t="s">
        <v>39</v>
      </c>
      <c r="C34" s="26">
        <v>4502</v>
      </c>
      <c r="D34" s="26">
        <v>1906014</v>
      </c>
      <c r="E34" s="26">
        <v>138</v>
      </c>
      <c r="F34" s="26">
        <v>120131</v>
      </c>
      <c r="G34" s="26">
        <v>9</v>
      </c>
      <c r="H34" s="26">
        <v>8815</v>
      </c>
      <c r="I34" s="26">
        <v>0</v>
      </c>
      <c r="J34" s="26">
        <v>0</v>
      </c>
      <c r="K34" s="26">
        <v>18</v>
      </c>
      <c r="L34" s="26">
        <v>2157</v>
      </c>
      <c r="M34" s="26">
        <v>23</v>
      </c>
      <c r="N34" s="26">
        <v>11529</v>
      </c>
      <c r="O34" s="26">
        <f>SUM(M34,K34,I34,G34,E34,C34,M33,K33,I33,G33,E33,C33)</f>
        <v>7297</v>
      </c>
      <c r="P34" s="36">
        <f t="shared" si="2"/>
        <v>3962149</v>
      </c>
    </row>
    <row r="35" spans="1:16" ht="18" customHeight="1">
      <c r="A35" s="30"/>
      <c r="B35" s="29"/>
      <c r="C35" s="23">
        <v>2501</v>
      </c>
      <c r="D35" s="23">
        <v>1747274</v>
      </c>
      <c r="E35" s="23">
        <v>526</v>
      </c>
      <c r="F35" s="23">
        <v>486828</v>
      </c>
      <c r="G35" s="31"/>
      <c r="H35" s="31"/>
      <c r="I35" s="23">
        <v>84</v>
      </c>
      <c r="J35" s="23">
        <v>61703</v>
      </c>
      <c r="K35" s="31"/>
      <c r="L35" s="31"/>
      <c r="M35" s="31"/>
      <c r="N35" s="31"/>
      <c r="O35" s="31"/>
      <c r="P35" s="33"/>
    </row>
    <row r="36" spans="1:16" ht="18" customHeight="1">
      <c r="A36" s="24"/>
      <c r="B36" s="37" t="s">
        <v>40</v>
      </c>
      <c r="C36" s="26">
        <v>4369</v>
      </c>
      <c r="D36" s="26">
        <v>1859917</v>
      </c>
      <c r="E36" s="26">
        <v>129</v>
      </c>
      <c r="F36" s="26">
        <v>112280</v>
      </c>
      <c r="G36" s="26">
        <v>8</v>
      </c>
      <c r="H36" s="26">
        <v>7414</v>
      </c>
      <c r="I36" s="26">
        <v>0</v>
      </c>
      <c r="J36" s="26">
        <v>0</v>
      </c>
      <c r="K36" s="26">
        <v>16</v>
      </c>
      <c r="L36" s="26">
        <v>2344</v>
      </c>
      <c r="M36" s="26">
        <v>23</v>
      </c>
      <c r="N36" s="26">
        <v>11794</v>
      </c>
      <c r="O36" s="26">
        <v>7656</v>
      </c>
      <c r="P36" s="36">
        <v>4289554</v>
      </c>
    </row>
    <row r="37" spans="1:16" ht="18" customHeight="1">
      <c r="A37" s="30"/>
      <c r="B37" s="29"/>
      <c r="C37" s="23">
        <v>2986</v>
      </c>
      <c r="D37" s="23">
        <v>2100351</v>
      </c>
      <c r="E37" s="23">
        <v>535</v>
      </c>
      <c r="F37" s="23">
        <v>493597</v>
      </c>
      <c r="G37" s="31"/>
      <c r="H37" s="31"/>
      <c r="I37" s="23">
        <v>89</v>
      </c>
      <c r="J37" s="23">
        <v>66900</v>
      </c>
      <c r="K37" s="31"/>
      <c r="L37" s="31"/>
      <c r="M37" s="31"/>
      <c r="N37" s="31"/>
      <c r="O37" s="31"/>
      <c r="P37" s="33"/>
    </row>
    <row r="38" spans="1:16" ht="18" customHeight="1">
      <c r="A38" s="24"/>
      <c r="B38" s="37" t="s">
        <v>41</v>
      </c>
      <c r="C38" s="26">
        <v>4201</v>
      </c>
      <c r="D38" s="26">
        <v>1791480</v>
      </c>
      <c r="E38" s="26">
        <v>124</v>
      </c>
      <c r="F38" s="26">
        <v>107930</v>
      </c>
      <c r="G38" s="26">
        <v>7</v>
      </c>
      <c r="H38" s="26">
        <v>6629</v>
      </c>
      <c r="I38" s="26">
        <v>0</v>
      </c>
      <c r="J38" s="26">
        <v>0</v>
      </c>
      <c r="K38" s="26">
        <v>21</v>
      </c>
      <c r="L38" s="26">
        <v>3104</v>
      </c>
      <c r="M38" s="26">
        <v>19</v>
      </c>
      <c r="N38" s="26">
        <v>9623</v>
      </c>
      <c r="O38" s="26">
        <v>7982</v>
      </c>
      <c r="P38" s="36">
        <v>4579614</v>
      </c>
    </row>
    <row r="39" spans="1:16" ht="18" customHeight="1">
      <c r="A39" s="24"/>
      <c r="B39"/>
      <c r="C39" s="42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6"/>
    </row>
    <row r="40" spans="1:16" ht="18" customHeight="1">
      <c r="A40" s="24"/>
      <c r="B40" s="37" t="s">
        <v>42</v>
      </c>
      <c r="C40" s="26">
        <v>4004</v>
      </c>
      <c r="D40" s="26">
        <v>1706140</v>
      </c>
      <c r="E40" s="26">
        <v>120</v>
      </c>
      <c r="F40" s="26">
        <v>103972</v>
      </c>
      <c r="G40" s="26">
        <v>3</v>
      </c>
      <c r="H40" s="26">
        <v>2809</v>
      </c>
      <c r="I40" s="26">
        <v>0</v>
      </c>
      <c r="J40" s="26">
        <v>0</v>
      </c>
      <c r="K40" s="26">
        <v>32</v>
      </c>
      <c r="L40" s="26">
        <v>4599</v>
      </c>
      <c r="M40" s="26">
        <v>22</v>
      </c>
      <c r="N40" s="26">
        <v>10863</v>
      </c>
      <c r="O40" s="26">
        <v>8331</v>
      </c>
      <c r="P40" s="36">
        <v>4878464</v>
      </c>
    </row>
    <row r="41" spans="1:16" ht="18" customHeight="1">
      <c r="A41" s="24"/>
      <c r="B41" s="37"/>
      <c r="C41" s="41" t="s">
        <v>43</v>
      </c>
      <c r="D41" s="41" t="s">
        <v>44</v>
      </c>
      <c r="E41" s="41" t="s">
        <v>45</v>
      </c>
      <c r="F41" s="41" t="s">
        <v>46</v>
      </c>
      <c r="G41" s="26"/>
      <c r="H41" s="26"/>
      <c r="I41" s="41" t="s">
        <v>47</v>
      </c>
      <c r="J41" s="41" t="s">
        <v>48</v>
      </c>
      <c r="K41" s="26"/>
      <c r="L41" s="26"/>
      <c r="M41" s="26"/>
      <c r="N41" s="26"/>
      <c r="O41" s="26"/>
      <c r="P41" s="36"/>
    </row>
    <row r="42" spans="1:16" ht="18" customHeight="1">
      <c r="A42" s="24"/>
      <c r="B42" s="29" t="s">
        <v>49</v>
      </c>
      <c r="C42" s="41">
        <v>3793</v>
      </c>
      <c r="D42" s="41">
        <v>1642487</v>
      </c>
      <c r="E42" s="41">
        <v>116</v>
      </c>
      <c r="F42" s="41">
        <v>102297</v>
      </c>
      <c r="G42" s="26">
        <v>2</v>
      </c>
      <c r="H42" s="26">
        <v>1829</v>
      </c>
      <c r="I42" s="41">
        <v>0</v>
      </c>
      <c r="J42" s="41">
        <v>0</v>
      </c>
      <c r="K42" s="26">
        <v>23</v>
      </c>
      <c r="L42" s="26">
        <v>3578</v>
      </c>
      <c r="M42" s="26">
        <v>21</v>
      </c>
      <c r="N42" s="26">
        <v>10514</v>
      </c>
      <c r="O42" s="26">
        <v>8663</v>
      </c>
      <c r="P42" s="36">
        <v>5274700</v>
      </c>
    </row>
    <row r="43" spans="1:16" ht="18" customHeight="1">
      <c r="A43" s="24"/>
      <c r="B43" s="37"/>
      <c r="C43" s="41" t="s">
        <v>50</v>
      </c>
      <c r="D43" s="41" t="s">
        <v>51</v>
      </c>
      <c r="E43" s="41" t="s">
        <v>52</v>
      </c>
      <c r="F43" s="41" t="s">
        <v>53</v>
      </c>
      <c r="G43" s="26"/>
      <c r="H43" s="26"/>
      <c r="I43" s="41" t="s">
        <v>54</v>
      </c>
      <c r="J43" s="41" t="s">
        <v>55</v>
      </c>
      <c r="K43" s="26"/>
      <c r="L43" s="26"/>
      <c r="M43" s="26"/>
      <c r="N43" s="26"/>
      <c r="O43" s="26"/>
      <c r="P43" s="36"/>
    </row>
    <row r="44" spans="1:16" ht="18" customHeight="1">
      <c r="A44" s="24"/>
      <c r="B44" s="37"/>
      <c r="C44" s="54" t="s">
        <v>56</v>
      </c>
      <c r="D44" s="55"/>
      <c r="E44" s="56" t="s">
        <v>57</v>
      </c>
      <c r="F44" s="55"/>
      <c r="G44" s="42"/>
      <c r="H44" s="26"/>
      <c r="I44" s="54" t="s">
        <v>58</v>
      </c>
      <c r="J44" s="55"/>
      <c r="K44" s="42"/>
      <c r="L44" s="26"/>
      <c r="M44" s="26"/>
      <c r="N44" s="26"/>
      <c r="O44" s="26"/>
      <c r="P44" s="36"/>
    </row>
    <row r="45" spans="1:16" ht="18" customHeight="1">
      <c r="A45" s="24"/>
      <c r="B45" s="29" t="s">
        <v>59</v>
      </c>
      <c r="C45" s="41">
        <v>8176</v>
      </c>
      <c r="D45" s="41">
        <v>4889966</v>
      </c>
      <c r="E45" s="41">
        <v>530</v>
      </c>
      <c r="F45" s="41">
        <v>485059</v>
      </c>
      <c r="G45" s="18" t="s">
        <v>27</v>
      </c>
      <c r="H45" s="18" t="s">
        <v>27</v>
      </c>
      <c r="I45" s="41">
        <v>150</v>
      </c>
      <c r="J45" s="41">
        <v>110760</v>
      </c>
      <c r="K45" s="26" t="s">
        <v>27</v>
      </c>
      <c r="L45" s="26" t="s">
        <v>27</v>
      </c>
      <c r="M45" s="26" t="s">
        <v>27</v>
      </c>
      <c r="N45" s="26" t="s">
        <v>27</v>
      </c>
      <c r="O45" s="26">
        <v>8856</v>
      </c>
      <c r="P45" s="36">
        <v>5485786</v>
      </c>
    </row>
    <row r="46" spans="1:16" ht="18" customHeight="1">
      <c r="A46" s="49"/>
      <c r="B46" s="197"/>
      <c r="C46" s="198"/>
      <c r="D46" s="199"/>
      <c r="E46" s="199"/>
      <c r="F46" s="199"/>
      <c r="G46" s="200"/>
      <c r="H46" s="200"/>
      <c r="I46" s="199"/>
      <c r="J46" s="199"/>
      <c r="K46" s="51"/>
      <c r="L46" s="51"/>
      <c r="M46" s="51"/>
      <c r="N46" s="51"/>
      <c r="O46" s="51"/>
      <c r="P46" s="52"/>
    </row>
    <row r="47" spans="1:16" s="43" customFormat="1" ht="18" customHeight="1">
      <c r="A47" s="193"/>
      <c r="B47" s="194"/>
      <c r="C47" s="195"/>
      <c r="D47" s="195"/>
      <c r="E47" s="195"/>
      <c r="F47" s="195"/>
      <c r="G47" s="196"/>
      <c r="H47" s="196"/>
      <c r="I47" s="195"/>
      <c r="J47" s="195"/>
      <c r="K47" s="36"/>
      <c r="L47" s="36"/>
      <c r="M47" s="36"/>
      <c r="N47" s="36"/>
      <c r="O47" s="36"/>
      <c r="P47" s="192" t="s">
        <v>79</v>
      </c>
    </row>
    <row r="48" spans="1:16" s="43" customFormat="1" ht="18" customHeight="1">
      <c r="A48" s="193"/>
      <c r="B48" s="194"/>
      <c r="C48" s="195"/>
      <c r="D48" s="195"/>
      <c r="E48" s="195"/>
      <c r="F48" s="195"/>
      <c r="G48" s="196"/>
      <c r="H48" s="196"/>
      <c r="I48" s="195"/>
      <c r="J48" s="195"/>
      <c r="K48" s="36"/>
      <c r="L48" s="36"/>
      <c r="M48" s="36"/>
      <c r="N48" s="36"/>
      <c r="O48" s="36"/>
      <c r="P48" s="36"/>
    </row>
  </sheetData>
  <phoneticPr fontId="6"/>
  <printOptions gridLinesSet="0"/>
  <pageMargins left="0.78700000000000003" right="0.78700000000000003" top="0.98399999999999999" bottom="0.98399999999999999" header="0.5" footer="0.5"/>
  <pageSetup paperSize="9" scale="79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統計書</vt:lpstr>
      <vt:lpstr>H18(新)～</vt:lpstr>
      <vt:lpstr>H15～H24</vt:lpstr>
      <vt:lpstr>Ｓ61～H14</vt:lpstr>
      <vt:lpstr>Ｓ48～Ｈ11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国民年金給付状況</dc:title>
  <dc:creator>茅野市役所</dc:creator>
  <cp:lastModifiedBy>竹内　こずえ</cp:lastModifiedBy>
  <cp:lastPrinted>2009-04-13T05:23:16Z</cp:lastPrinted>
  <dcterms:created xsi:type="dcterms:W3CDTF">2014-03-19T23:29:31Z</dcterms:created>
  <dcterms:modified xsi:type="dcterms:W3CDTF">2024-10-24T01:04:06Z</dcterms:modified>
</cp:coreProperties>
</file>