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200" windowHeight="11220"/>
  </bookViews>
  <sheets>
    <sheet name="統計書" sheetId="3" r:id="rId1"/>
    <sheet name="H14~" sheetId="2" r:id="rId2"/>
  </sheets>
  <definedNames>
    <definedName name="_xlnm.Print_Area" localSheetId="1">'H14~'!$A$1:$J$26</definedName>
    <definedName name="_xlnm.Print_Area" localSheetId="0">統計書!$A$1:$N$15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G25" i="2"/>
  <c r="L25" i="2" s="1"/>
  <c r="M25" i="2" s="1"/>
  <c r="K26" i="2" l="1"/>
  <c r="G26" i="2"/>
  <c r="L26" i="2" s="1"/>
  <c r="M26" i="2" s="1"/>
  <c r="K24" i="2"/>
  <c r="G24" i="2"/>
  <c r="L24" i="2" l="1"/>
  <c r="M24" i="2" s="1"/>
  <c r="G23" i="2"/>
  <c r="K23" i="2"/>
  <c r="L23" i="2" s="1"/>
  <c r="M23" i="2" l="1"/>
  <c r="K22" i="2" l="1"/>
  <c r="G22" i="2"/>
  <c r="L22" i="2" s="1"/>
  <c r="M22" i="2" s="1"/>
  <c r="K21" i="2" l="1"/>
  <c r="G21" i="2"/>
  <c r="L21" i="2" s="1"/>
  <c r="M21" i="2" s="1"/>
  <c r="K20" i="2" l="1"/>
  <c r="G20" i="2"/>
  <c r="L20" i="2" s="1"/>
  <c r="M20" i="2" s="1"/>
  <c r="L19" i="2" l="1"/>
  <c r="M19" i="2" s="1"/>
  <c r="K18" i="2" l="1"/>
  <c r="G18" i="2"/>
  <c r="L18" i="2" l="1"/>
  <c r="M18" i="2" s="1"/>
  <c r="K17" i="2"/>
  <c r="G17" i="2"/>
  <c r="K16" i="2"/>
  <c r="G16" i="2"/>
  <c r="K15" i="2"/>
  <c r="G15" i="2"/>
  <c r="K14" i="2"/>
  <c r="G14" i="2"/>
  <c r="K13" i="2"/>
  <c r="G13" i="2"/>
  <c r="K12" i="2"/>
  <c r="G12" i="2"/>
  <c r="K11" i="2"/>
  <c r="G11" i="2"/>
  <c r="K10" i="2"/>
  <c r="G10" i="2"/>
  <c r="K9" i="2"/>
  <c r="G9" i="2"/>
  <c r="K8" i="2"/>
  <c r="G8" i="2"/>
  <c r="K7" i="2"/>
  <c r="G7" i="2"/>
  <c r="K6" i="2"/>
  <c r="G6" i="2"/>
  <c r="K5" i="2"/>
  <c r="G5" i="2"/>
  <c r="L5" i="2" l="1"/>
  <c r="M5" i="2" s="1"/>
  <c r="L7" i="2"/>
  <c r="M7" i="2" s="1"/>
  <c r="L9" i="2"/>
  <c r="M9" i="2" s="1"/>
  <c r="L11" i="2"/>
  <c r="M11" i="2" s="1"/>
  <c r="L13" i="2"/>
  <c r="M13" i="2" s="1"/>
  <c r="L15" i="2"/>
  <c r="M15" i="2" s="1"/>
  <c r="L17" i="2"/>
  <c r="M17" i="2" s="1"/>
  <c r="L8" i="2"/>
  <c r="M8" i="2" s="1"/>
  <c r="L10" i="2"/>
  <c r="M10" i="2" s="1"/>
  <c r="L14" i="2"/>
  <c r="M14" i="2" s="1"/>
  <c r="L6" i="2"/>
  <c r="M6" i="2" s="1"/>
  <c r="L12" i="2"/>
  <c r="M12" i="2" s="1"/>
  <c r="L16" i="2"/>
  <c r="M16" i="2" s="1"/>
</calcChain>
</file>

<file path=xl/sharedStrings.xml><?xml version="1.0" encoding="utf-8"?>
<sst xmlns="http://schemas.openxmlformats.org/spreadsheetml/2006/main" count="54" uniqueCount="31">
  <si>
    <t>年度</t>
    <rPh sb="0" eb="2">
      <t>ネンド</t>
    </rPh>
    <phoneticPr fontId="8"/>
  </si>
  <si>
    <t>開館日
（日）</t>
    <rPh sb="0" eb="2">
      <t>カイカン</t>
    </rPh>
    <rPh sb="2" eb="3">
      <t>ヒ</t>
    </rPh>
    <rPh sb="5" eb="6">
      <t>ニチ</t>
    </rPh>
    <phoneticPr fontId="8"/>
  </si>
  <si>
    <t>高校生</t>
    <rPh sb="0" eb="3">
      <t>コウコウセイ</t>
    </rPh>
    <phoneticPr fontId="8"/>
  </si>
  <si>
    <t>中学生</t>
    <rPh sb="0" eb="3">
      <t>チュウガクセイ</t>
    </rPh>
    <phoneticPr fontId="8"/>
  </si>
  <si>
    <t>合計</t>
    <rPh sb="0" eb="2">
      <t>ゴウケイ</t>
    </rPh>
    <phoneticPr fontId="8"/>
  </si>
  <si>
    <t>１日平均</t>
    <rPh sb="1" eb="2">
      <t>ニチ</t>
    </rPh>
    <rPh sb="2" eb="4">
      <t>ヘイキン</t>
    </rPh>
    <phoneticPr fontId="8"/>
  </si>
  <si>
    <t>市外</t>
    <rPh sb="0" eb="2">
      <t>シガイ</t>
    </rPh>
    <phoneticPr fontId="8"/>
  </si>
  <si>
    <t>計</t>
    <rPh sb="0" eb="1">
      <t>ケイ</t>
    </rPh>
    <phoneticPr fontId="8"/>
  </si>
  <si>
    <t>-</t>
    <phoneticPr fontId="4"/>
  </si>
  <si>
    <t>資料：こども課</t>
    <rPh sb="6" eb="7">
      <t>カ</t>
    </rPh>
    <phoneticPr fontId="9"/>
  </si>
  <si>
    <t>【茅野市】</t>
    <rPh sb="1" eb="4">
      <t>チノシ</t>
    </rPh>
    <phoneticPr fontId="4"/>
  </si>
  <si>
    <t>（単位：人、各年3月31日現在）</t>
    <rPh sb="1" eb="3">
      <t>タンイ</t>
    </rPh>
    <rPh sb="4" eb="5">
      <t>ニン</t>
    </rPh>
    <rPh sb="6" eb="8">
      <t>カクネン</t>
    </rPh>
    <rPh sb="9" eb="10">
      <t>ガツ</t>
    </rPh>
    <rPh sb="12" eb="13">
      <t>ニチ</t>
    </rPh>
    <rPh sb="13" eb="15">
      <t>ゲンザイ</t>
    </rPh>
    <phoneticPr fontId="4"/>
  </si>
  <si>
    <t>★CHUKOらんどチノチノの利用状況</t>
    <rPh sb="14" eb="16">
      <t>リヨウ</t>
    </rPh>
    <rPh sb="16" eb="18">
      <t>ジョウキョウ</t>
    </rPh>
    <phoneticPr fontId="4"/>
  </si>
  <si>
    <t>-</t>
    <phoneticPr fontId="3"/>
  </si>
  <si>
    <t>-</t>
    <phoneticPr fontId="3"/>
  </si>
  <si>
    <t>-</t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</si>
  <si>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</si>
  <si>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8"/>
  </si>
  <si>
    <t>市内（男）</t>
    <rPh sb="0" eb="2">
      <t>シナイ</t>
    </rPh>
    <rPh sb="3" eb="4">
      <t>オトコ</t>
    </rPh>
    <phoneticPr fontId="8"/>
  </si>
  <si>
    <t>市内（女）</t>
    <rPh sb="0" eb="2">
      <t>シナイ</t>
    </rPh>
    <rPh sb="3" eb="4">
      <t>オンナ</t>
    </rPh>
    <phoneticPr fontId="8"/>
  </si>
  <si>
    <t>※令和元年度から市内、市外のみの区分で来館者を集計（平成30年度以前は市内、市外男女別に集計）</t>
    <rPh sb="1" eb="3">
      <t>レイワ</t>
    </rPh>
    <rPh sb="3" eb="4">
      <t>ガン</t>
    </rPh>
    <rPh sb="4" eb="5">
      <t>ネン</t>
    </rPh>
    <rPh sb="5" eb="6">
      <t>ド</t>
    </rPh>
    <rPh sb="8" eb="10">
      <t>シナイ</t>
    </rPh>
    <rPh sb="11" eb="13">
      <t>シガイ</t>
    </rPh>
    <rPh sb="16" eb="18">
      <t>クブン</t>
    </rPh>
    <rPh sb="19" eb="22">
      <t>ライカンシャ</t>
    </rPh>
    <rPh sb="23" eb="25">
      <t>シュウケイ</t>
    </rPh>
    <rPh sb="26" eb="28">
      <t>ヘイセイ</t>
    </rPh>
    <rPh sb="30" eb="32">
      <t>ネンド</t>
    </rPh>
    <rPh sb="32" eb="34">
      <t>イゼン</t>
    </rPh>
    <rPh sb="35" eb="37">
      <t>シナイ</t>
    </rPh>
    <rPh sb="38" eb="40">
      <t>シガイ</t>
    </rPh>
    <rPh sb="40" eb="42">
      <t>ダンジョ</t>
    </rPh>
    <rPh sb="42" eb="43">
      <t>ベツ</t>
    </rPh>
    <rPh sb="44" eb="46">
      <t>シュウケイ</t>
    </rPh>
    <phoneticPr fontId="3"/>
  </si>
  <si>
    <t>令和2年6月1日から令和2年9月30まで、木曜日、土曜日及び日曜日以外の開館を再開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rPh sb="13" eb="14">
      <t>ネン</t>
    </rPh>
    <rPh sb="15" eb="16">
      <t>ツキ</t>
    </rPh>
    <rPh sb="21" eb="24">
      <t>モクヨウビ</t>
    </rPh>
    <rPh sb="25" eb="28">
      <t>ドヨウビ</t>
    </rPh>
    <rPh sb="28" eb="29">
      <t>オヨ</t>
    </rPh>
    <rPh sb="30" eb="33">
      <t>ニチヨウビ</t>
    </rPh>
    <rPh sb="33" eb="35">
      <t>イガイ</t>
    </rPh>
    <rPh sb="36" eb="38">
      <t>カイカン</t>
    </rPh>
    <rPh sb="39" eb="41">
      <t>サイカイ</t>
    </rPh>
    <phoneticPr fontId="4"/>
  </si>
  <si>
    <t>令和2年10月1日から通常どおりの開館を再開（木曜日定休）</t>
    <rPh sb="0" eb="2">
      <t>レイワ</t>
    </rPh>
    <rPh sb="3" eb="4">
      <t>ネン</t>
    </rPh>
    <rPh sb="6" eb="7">
      <t>ツキ</t>
    </rPh>
    <rPh sb="8" eb="9">
      <t>ニチ</t>
    </rPh>
    <rPh sb="11" eb="13">
      <t>ツウジョウ</t>
    </rPh>
    <rPh sb="17" eb="19">
      <t>カイカン</t>
    </rPh>
    <rPh sb="20" eb="22">
      <t>サイカイ</t>
    </rPh>
    <rPh sb="23" eb="24">
      <t>モク</t>
    </rPh>
    <rPh sb="24" eb="26">
      <t>ヨウビ</t>
    </rPh>
    <rPh sb="26" eb="28">
      <t>テイキュウ</t>
    </rPh>
    <phoneticPr fontId="4"/>
  </si>
  <si>
    <t>※新型コロナウイルス感染症拡大防止のため、令和2年3月2日から令和2年5月31日まで臨時休館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3">
      <t>レイワ</t>
    </rPh>
    <rPh sb="24" eb="25">
      <t>ネン</t>
    </rPh>
    <rPh sb="26" eb="27">
      <t>ツキ</t>
    </rPh>
    <rPh sb="28" eb="29">
      <t>ニチ</t>
    </rPh>
    <rPh sb="31" eb="33">
      <t>レイワ</t>
    </rPh>
    <rPh sb="34" eb="35">
      <t>ネン</t>
    </rPh>
    <rPh sb="36" eb="37">
      <t>ツキ</t>
    </rPh>
    <rPh sb="39" eb="40">
      <t>ニチ</t>
    </rPh>
    <rPh sb="42" eb="44">
      <t>リンジ</t>
    </rPh>
    <rPh sb="44" eb="46">
      <t>キュウカン</t>
    </rPh>
    <phoneticPr fontId="4"/>
  </si>
  <si>
    <t>※令和元年度から市内、市外のみの区分で来館者を集計（平成30年度以前は市内、市外男女別に集計）</t>
    <rPh sb="1" eb="3">
      <t>レイワ</t>
    </rPh>
    <rPh sb="3" eb="4">
      <t>ガン</t>
    </rPh>
    <rPh sb="4" eb="5">
      <t>ネン</t>
    </rPh>
    <rPh sb="5" eb="6">
      <t>ド</t>
    </rPh>
    <rPh sb="8" eb="10">
      <t>シナイ</t>
    </rPh>
    <rPh sb="11" eb="13">
      <t>シガイ</t>
    </rPh>
    <rPh sb="16" eb="18">
      <t>クブン</t>
    </rPh>
    <rPh sb="19" eb="22">
      <t>ライカンシャ</t>
    </rPh>
    <rPh sb="23" eb="25">
      <t>シュウケイ</t>
    </rPh>
    <rPh sb="26" eb="28">
      <t>ヘイセイ</t>
    </rPh>
    <rPh sb="30" eb="32">
      <t>ネンド</t>
    </rPh>
    <rPh sb="32" eb="34">
      <t>イゼン</t>
    </rPh>
    <rPh sb="35" eb="37">
      <t>シナイ</t>
    </rPh>
    <rPh sb="38" eb="40">
      <t>シガイ</t>
    </rPh>
    <rPh sb="40" eb="42">
      <t>ダンジョ</t>
    </rPh>
    <rPh sb="42" eb="43">
      <t>ベツ</t>
    </rPh>
    <rPh sb="44" eb="46">
      <t>シュウケイ</t>
    </rPh>
    <phoneticPr fontId="14"/>
  </si>
  <si>
    <t>令和2年6月1日から令和2年9月30まで、木曜日、土曜日及び日曜日以外の開館を再開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rPh sb="13" eb="14">
      <t>ネン</t>
    </rPh>
    <rPh sb="15" eb="16">
      <t>ツキ</t>
    </rPh>
    <rPh sb="21" eb="24">
      <t>モクヨウビ</t>
    </rPh>
    <rPh sb="25" eb="28">
      <t>ドヨウビ</t>
    </rPh>
    <rPh sb="28" eb="29">
      <t>オヨ</t>
    </rPh>
    <rPh sb="30" eb="33">
      <t>ニチヨウビ</t>
    </rPh>
    <rPh sb="33" eb="35">
      <t>イガイ</t>
    </rPh>
    <rPh sb="36" eb="38">
      <t>カイカン</t>
    </rPh>
    <rPh sb="39" eb="41">
      <t>サイカイ</t>
    </rPh>
    <phoneticPr fontId="9"/>
  </si>
  <si>
    <t>令和2年10月1日から通常どおりの開館を再開（木曜日定休）</t>
    <rPh sb="0" eb="2">
      <t>レイワ</t>
    </rPh>
    <rPh sb="3" eb="4">
      <t>ネン</t>
    </rPh>
    <rPh sb="6" eb="7">
      <t>ツキ</t>
    </rPh>
    <rPh sb="8" eb="9">
      <t>ニチ</t>
    </rPh>
    <rPh sb="11" eb="13">
      <t>ツウジョウ</t>
    </rPh>
    <rPh sb="17" eb="19">
      <t>カイカン</t>
    </rPh>
    <rPh sb="20" eb="22">
      <t>サイカイ</t>
    </rPh>
    <rPh sb="23" eb="24">
      <t>モク</t>
    </rPh>
    <rPh sb="24" eb="26">
      <t>ヨウビ</t>
    </rPh>
    <rPh sb="26" eb="28">
      <t>テイキュウ</t>
    </rPh>
    <phoneticPr fontId="9"/>
  </si>
  <si>
    <t>※新型コロナウイルス感染症拡大防止のため、令和2年3月2日から令和2年5月31日まで臨時休館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3">
      <t>レイワ</t>
    </rPh>
    <rPh sb="24" eb="25">
      <t>ネン</t>
    </rPh>
    <rPh sb="26" eb="27">
      <t>ツキ</t>
    </rPh>
    <rPh sb="28" eb="29">
      <t>ニチ</t>
    </rPh>
    <rPh sb="31" eb="33">
      <t>レイワ</t>
    </rPh>
    <rPh sb="34" eb="35">
      <t>ネン</t>
    </rPh>
    <rPh sb="36" eb="37">
      <t>ツキ</t>
    </rPh>
    <rPh sb="39" eb="40">
      <t>ニチ</t>
    </rPh>
    <rPh sb="42" eb="44">
      <t>リンジ</t>
    </rPh>
    <rPh sb="44" eb="46">
      <t>キュウカン</t>
    </rPh>
    <phoneticPr fontId="9"/>
  </si>
  <si>
    <t>※新型コロナウイルス感染症拡大防止のため、令和3年9月2日から令和3年9月30日まで臨時休館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3">
      <t>レイワ</t>
    </rPh>
    <rPh sb="24" eb="25">
      <t>ネン</t>
    </rPh>
    <rPh sb="26" eb="27">
      <t>ツキ</t>
    </rPh>
    <rPh sb="28" eb="29">
      <t>ニチ</t>
    </rPh>
    <rPh sb="31" eb="33">
      <t>レイワ</t>
    </rPh>
    <rPh sb="34" eb="35">
      <t>ネン</t>
    </rPh>
    <rPh sb="36" eb="37">
      <t>ツキ</t>
    </rPh>
    <rPh sb="39" eb="40">
      <t>ニチ</t>
    </rPh>
    <rPh sb="42" eb="44">
      <t>リンジ</t>
    </rPh>
    <rPh sb="44" eb="46">
      <t>キュウカン</t>
    </rPh>
    <phoneticPr fontId="9"/>
  </si>
  <si>
    <t>※新型コロナウイルス感染症拡大防止のため、令和3年9月2日から令和3年9月30日まで臨時休館</t>
    <rPh sb="31" eb="33">
      <t>レイワ</t>
    </rPh>
    <rPh sb="34" eb="35">
      <t>ネン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</si>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</sst>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7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color theme="1"/>
      <name val="ＭＳ Ｐ明朝"/>
      <family val="1"/>
      <charset val="128"/>
    </font>
    <font>
      <sz val="8"/>
      <name val="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1" quotePrefix="1" applyFont="1" applyAlignment="1">
      <alignment horizontal="left"/>
    </xf>
    <xf numFmtId="0" fontId="5" fillId="0" borderId="0" xfId="2"/>
    <xf numFmtId="0" fontId="5" fillId="0" borderId="0" xfId="2" applyAlignment="1">
      <alignment vertical="center"/>
    </xf>
    <xf numFmtId="177" fontId="6" fillId="2" borderId="1" xfId="3" applyNumberFormat="1" applyFont="1" applyFill="1" applyBorder="1">
      <alignment vertical="center"/>
    </xf>
    <xf numFmtId="177" fontId="6" fillId="2" borderId="1" xfId="3" applyNumberFormat="1" applyFont="1" applyFill="1" applyBorder="1" applyAlignment="1">
      <alignment horizontal="right" vertical="center"/>
    </xf>
    <xf numFmtId="177" fontId="6" fillId="2" borderId="1" xfId="3" applyNumberFormat="1" applyFont="1" applyFill="1" applyBorder="1" applyAlignment="1">
      <alignment vertical="center"/>
    </xf>
    <xf numFmtId="0" fontId="5" fillId="0" borderId="0" xfId="2" applyFont="1"/>
    <xf numFmtId="0" fontId="6" fillId="2" borderId="5" xfId="3" applyFont="1" applyFill="1" applyBorder="1" applyAlignment="1">
      <alignment horizontal="center" vertical="center"/>
    </xf>
    <xf numFmtId="177" fontId="6" fillId="2" borderId="6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7" fillId="0" borderId="0" xfId="3" applyAlignment="1"/>
    <xf numFmtId="177" fontId="6" fillId="0" borderId="1" xfId="3" applyNumberFormat="1" applyFont="1" applyFill="1" applyBorder="1" applyAlignment="1">
      <alignment vertical="center"/>
    </xf>
    <xf numFmtId="177" fontId="6" fillId="0" borderId="6" xfId="3" applyNumberFormat="1" applyFont="1" applyFill="1" applyBorder="1" applyAlignment="1">
      <alignment vertical="center"/>
    </xf>
    <xf numFmtId="0" fontId="0" fillId="0" borderId="0" xfId="0" applyAlignment="1"/>
    <xf numFmtId="0" fontId="7" fillId="0" borderId="0" xfId="3" applyFill="1" applyAlignment="1"/>
    <xf numFmtId="0" fontId="0" fillId="0" borderId="0" xfId="0" applyFill="1" applyAlignment="1"/>
    <xf numFmtId="0" fontId="5" fillId="0" borderId="0" xfId="3" applyFont="1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2" applyFont="1" applyAlignment="1">
      <alignment horizontal="right"/>
    </xf>
    <xf numFmtId="176" fontId="10" fillId="0" borderId="1" xfId="0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5" fillId="3" borderId="0" xfId="2" applyFill="1" applyAlignment="1">
      <alignment vertical="center"/>
    </xf>
    <xf numFmtId="0" fontId="5" fillId="0" borderId="0" xfId="2" applyFill="1" applyAlignment="1">
      <alignment vertical="center"/>
    </xf>
    <xf numFmtId="0" fontId="5" fillId="0" borderId="7" xfId="2" applyBorder="1"/>
    <xf numFmtId="0" fontId="6" fillId="0" borderId="5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177" fontId="6" fillId="0" borderId="9" xfId="3" applyNumberFormat="1" applyFont="1" applyFill="1" applyBorder="1">
      <alignment vertical="center"/>
    </xf>
    <xf numFmtId="177" fontId="6" fillId="0" borderId="9" xfId="3" applyNumberFormat="1" applyFont="1" applyFill="1" applyBorder="1" applyAlignment="1">
      <alignment vertical="center"/>
    </xf>
    <xf numFmtId="177" fontId="6" fillId="0" borderId="12" xfId="3" applyNumberFormat="1" applyFont="1" applyFill="1" applyBorder="1" applyAlignment="1">
      <alignment vertical="center"/>
    </xf>
    <xf numFmtId="0" fontId="5" fillId="0" borderId="0" xfId="2" applyBorder="1"/>
    <xf numFmtId="0" fontId="5" fillId="0" borderId="0" xfId="2" applyFont="1" applyBorder="1"/>
    <xf numFmtId="0" fontId="6" fillId="0" borderId="5" xfId="3" applyFont="1" applyFill="1" applyBorder="1" applyAlignment="1">
      <alignment horizontal="center" vertical="center"/>
    </xf>
    <xf numFmtId="177" fontId="6" fillId="0" borderId="1" xfId="3" applyNumberFormat="1" applyFont="1" applyFill="1" applyBorder="1">
      <alignment vertical="center"/>
    </xf>
    <xf numFmtId="0" fontId="0" fillId="0" borderId="0" xfId="0" applyBorder="1" applyAlignment="1">
      <alignment horizontal="left"/>
    </xf>
    <xf numFmtId="0" fontId="11" fillId="0" borderId="0" xfId="2" applyFont="1" applyBorder="1"/>
    <xf numFmtId="0" fontId="11" fillId="0" borderId="0" xfId="2" applyFont="1"/>
    <xf numFmtId="0" fontId="11" fillId="0" borderId="0" xfId="3" applyFont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right" vertical="center"/>
    </xf>
    <xf numFmtId="0" fontId="13" fillId="0" borderId="0" xfId="0" applyFont="1" applyAlignment="1"/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177" fontId="6" fillId="0" borderId="15" xfId="3" applyNumberFormat="1" applyFont="1" applyFill="1" applyBorder="1" applyAlignment="1">
      <alignment vertical="center"/>
    </xf>
    <xf numFmtId="177" fontId="6" fillId="2" borderId="15" xfId="3" applyNumberFormat="1" applyFont="1" applyFill="1" applyBorder="1">
      <alignment vertical="center"/>
    </xf>
    <xf numFmtId="177" fontId="6" fillId="2" borderId="16" xfId="3" applyNumberFormat="1" applyFont="1" applyFill="1" applyBorder="1" applyAlignment="1">
      <alignment horizontal="centerContinuous" vertical="center"/>
    </xf>
    <xf numFmtId="177" fontId="6" fillId="2" borderId="17" xfId="3" applyNumberFormat="1" applyFont="1" applyFill="1" applyBorder="1" applyAlignment="1">
      <alignment horizontal="centerContinuous" vertical="center"/>
    </xf>
    <xf numFmtId="177" fontId="6" fillId="2" borderId="13" xfId="3" applyNumberFormat="1" applyFont="1" applyFill="1" applyBorder="1" applyAlignment="1">
      <alignment horizontal="centerContinuous" vertical="center"/>
    </xf>
    <xf numFmtId="177" fontId="6" fillId="2" borderId="14" xfId="3" applyNumberFormat="1" applyFont="1" applyFill="1" applyBorder="1" applyAlignment="1">
      <alignment horizontal="centerContinuous" vertical="center"/>
    </xf>
    <xf numFmtId="177" fontId="6" fillId="0" borderId="13" xfId="3" applyNumberFormat="1" applyFont="1" applyFill="1" applyBorder="1" applyAlignment="1">
      <alignment horizontal="centerContinuous" vertical="center" wrapText="1"/>
    </xf>
    <xf numFmtId="177" fontId="6" fillId="0" borderId="14" xfId="3" applyNumberFormat="1" applyFont="1" applyFill="1" applyBorder="1" applyAlignment="1">
      <alignment horizontal="centerContinuous" vertical="center" wrapText="1"/>
    </xf>
    <xf numFmtId="0" fontId="15" fillId="0" borderId="0" xfId="0" applyFont="1" applyBorder="1" applyAlignment="1">
      <alignment horizontal="left"/>
    </xf>
    <xf numFmtId="0" fontId="15" fillId="0" borderId="0" xfId="0" applyFont="1" applyAlignment="1"/>
    <xf numFmtId="0" fontId="16" fillId="0" borderId="0" xfId="3" applyFont="1" applyAlignment="1">
      <alignment horizontal="right"/>
    </xf>
    <xf numFmtId="0" fontId="6" fillId="0" borderId="5" xfId="3" applyFont="1" applyFill="1" applyBorder="1" applyAlignment="1">
      <alignment horizontal="center" vertical="center"/>
    </xf>
    <xf numFmtId="177" fontId="6" fillId="0" borderId="18" xfId="3" applyNumberFormat="1" applyFont="1" applyFill="1" applyBorder="1">
      <alignment vertical="center"/>
    </xf>
    <xf numFmtId="177" fontId="6" fillId="0" borderId="18" xfId="3" applyNumberFormat="1" applyFont="1" applyFill="1" applyBorder="1" applyAlignment="1">
      <alignment vertical="center"/>
    </xf>
    <xf numFmtId="0" fontId="6" fillId="0" borderId="19" xfId="3" applyFont="1" applyFill="1" applyBorder="1" applyAlignment="1">
      <alignment horizontal="center" vertical="center"/>
    </xf>
    <xf numFmtId="177" fontId="6" fillId="0" borderId="20" xfId="3" applyNumberFormat="1" applyFont="1" applyFill="1" applyBorder="1" applyAlignment="1">
      <alignment vertical="center"/>
    </xf>
    <xf numFmtId="0" fontId="6" fillId="0" borderId="21" xfId="3" applyFont="1" applyFill="1" applyBorder="1" applyAlignment="1">
      <alignment horizontal="center" vertical="center"/>
    </xf>
    <xf numFmtId="177" fontId="6" fillId="0" borderId="22" xfId="3" applyNumberFormat="1" applyFont="1" applyFill="1" applyBorder="1">
      <alignment vertical="center"/>
    </xf>
    <xf numFmtId="177" fontId="6" fillId="2" borderId="23" xfId="3" applyNumberFormat="1" applyFont="1" applyFill="1" applyBorder="1" applyAlignment="1">
      <alignment horizontal="centerContinuous" vertical="center"/>
    </xf>
    <xf numFmtId="177" fontId="6" fillId="2" borderId="24" xfId="3" applyNumberFormat="1" applyFont="1" applyFill="1" applyBorder="1" applyAlignment="1">
      <alignment horizontal="centerContinuous" vertical="center"/>
    </xf>
    <xf numFmtId="177" fontId="6" fillId="2" borderId="18" xfId="3" applyNumberFormat="1" applyFont="1" applyFill="1" applyBorder="1">
      <alignment vertical="center"/>
    </xf>
    <xf numFmtId="177" fontId="6" fillId="0" borderId="25" xfId="3" applyNumberFormat="1" applyFont="1" applyFill="1" applyBorder="1" applyAlignment="1">
      <alignment vertical="center"/>
    </xf>
    <xf numFmtId="177" fontId="6" fillId="0" borderId="23" xfId="3" applyNumberFormat="1" applyFont="1" applyFill="1" applyBorder="1" applyAlignment="1">
      <alignment horizontal="centerContinuous" vertical="center"/>
    </xf>
    <xf numFmtId="177" fontId="6" fillId="0" borderId="24" xfId="3" applyNumberFormat="1" applyFont="1" applyFill="1" applyBorder="1" applyAlignment="1">
      <alignment horizontal="centerContinuous" vertical="center"/>
    </xf>
    <xf numFmtId="0" fontId="6" fillId="0" borderId="26" xfId="3" applyFont="1" applyFill="1" applyBorder="1" applyAlignment="1">
      <alignment horizontal="center" vertical="center"/>
    </xf>
    <xf numFmtId="177" fontId="6" fillId="0" borderId="15" xfId="3" applyNumberFormat="1" applyFont="1" applyFill="1" applyBorder="1">
      <alignment vertical="center"/>
    </xf>
    <xf numFmtId="177" fontId="6" fillId="2" borderId="27" xfId="3" applyNumberFormat="1" applyFont="1" applyFill="1" applyBorder="1" applyAlignment="1">
      <alignment horizontal="centerContinuous" vertical="center"/>
    </xf>
    <xf numFmtId="177" fontId="6" fillId="2" borderId="28" xfId="3" applyNumberFormat="1" applyFont="1" applyFill="1" applyBorder="1" applyAlignment="1">
      <alignment horizontal="centerContinuous" vertical="center"/>
    </xf>
    <xf numFmtId="177" fontId="6" fillId="0" borderId="27" xfId="3" applyNumberFormat="1" applyFont="1" applyFill="1" applyBorder="1" applyAlignment="1">
      <alignment horizontal="centerContinuous" vertical="center"/>
    </xf>
    <xf numFmtId="177" fontId="6" fillId="0" borderId="28" xfId="3" applyNumberFormat="1" applyFont="1" applyFill="1" applyBorder="1" applyAlignment="1">
      <alignment horizontal="centerContinuous" vertical="center"/>
    </xf>
    <xf numFmtId="177" fontId="6" fillId="0" borderId="29" xfId="3" applyNumberFormat="1" applyFont="1" applyFill="1" applyBorder="1" applyAlignment="1">
      <alignment vertical="center"/>
    </xf>
    <xf numFmtId="177" fontId="6" fillId="0" borderId="22" xfId="3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76" fontId="6" fillId="0" borderId="3" xfId="3" applyNumberFormat="1" applyFont="1" applyFill="1" applyBorder="1" applyAlignment="1">
      <alignment horizontal="distributed" vertical="center" indent="3"/>
    </xf>
    <xf numFmtId="0" fontId="6" fillId="0" borderId="3" xfId="3" applyFont="1" applyFill="1" applyBorder="1" applyAlignment="1">
      <alignment horizontal="distributed" vertical="center" indent="3"/>
    </xf>
    <xf numFmtId="176" fontId="6" fillId="0" borderId="3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7" fontId="6" fillId="0" borderId="27" xfId="3" applyNumberFormat="1" applyFont="1" applyFill="1" applyBorder="1" applyAlignment="1">
      <alignment horizontal="center" vertical="center"/>
    </xf>
    <xf numFmtId="177" fontId="6" fillId="0" borderId="28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horizontal="center" vertical="center"/>
    </xf>
    <xf numFmtId="177" fontId="6" fillId="0" borderId="16" xfId="3" applyNumberFormat="1" applyFont="1" applyFill="1" applyBorder="1" applyAlignment="1">
      <alignment horizontal="center" vertical="center"/>
    </xf>
    <xf numFmtId="177" fontId="6" fillId="0" borderId="17" xfId="3" applyNumberFormat="1" applyFont="1" applyFill="1" applyBorder="1" applyAlignment="1">
      <alignment horizontal="center" vertical="center"/>
    </xf>
    <xf numFmtId="177" fontId="6" fillId="0" borderId="13" xfId="3" applyNumberFormat="1" applyFont="1" applyFill="1" applyBorder="1" applyAlignment="1">
      <alignment horizontal="center" vertical="center"/>
    </xf>
    <xf numFmtId="177" fontId="6" fillId="0" borderId="14" xfId="3" applyNumberFormat="1" applyFont="1" applyFill="1" applyBorder="1" applyAlignment="1">
      <alignment horizontal="center" vertical="center"/>
    </xf>
    <xf numFmtId="177" fontId="6" fillId="0" borderId="23" xfId="3" applyNumberFormat="1" applyFont="1" applyFill="1" applyBorder="1" applyAlignment="1">
      <alignment horizontal="center" vertical="center"/>
    </xf>
    <xf numFmtId="177" fontId="6" fillId="0" borderId="24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0000008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showGridLines="0" tabSelected="1" zoomScaleNormal="100" workbookViewId="0">
      <selection activeCell="B4" sqref="B4"/>
    </sheetView>
  </sheetViews>
  <sheetFormatPr defaultRowHeight="13.5"/>
  <cols>
    <col min="1" max="1" width="1.625" style="2" customWidth="1"/>
    <col min="2" max="2" width="10.75" style="2" customWidth="1"/>
    <col min="3" max="3" width="7.875" style="2" customWidth="1"/>
    <col min="4" max="9" width="8.5" style="2" customWidth="1"/>
    <col min="10" max="10" width="7.625" style="2" customWidth="1"/>
    <col min="11" max="12" width="9" style="2"/>
    <col min="13" max="13" width="8.125" style="2" customWidth="1"/>
    <col min="14" max="16384" width="9" style="2"/>
  </cols>
  <sheetData>
    <row r="1" spans="1:32" ht="19.5" customHeight="1" thickBot="1">
      <c r="B1" s="1" t="s">
        <v>12</v>
      </c>
      <c r="C1" s="1"/>
      <c r="D1" s="1"/>
      <c r="J1" s="27"/>
      <c r="K1" s="27"/>
      <c r="M1" s="20" t="s">
        <v>11</v>
      </c>
    </row>
    <row r="2" spans="1:32" s="3" customFormat="1" ht="17.25" customHeight="1">
      <c r="B2" s="84" t="s">
        <v>0</v>
      </c>
      <c r="C2" s="86" t="s">
        <v>1</v>
      </c>
      <c r="D2" s="88" t="s">
        <v>2</v>
      </c>
      <c r="E2" s="88"/>
      <c r="F2" s="88"/>
      <c r="G2" s="88"/>
      <c r="H2" s="89" t="s">
        <v>3</v>
      </c>
      <c r="I2" s="89"/>
      <c r="J2" s="89"/>
      <c r="K2" s="89"/>
      <c r="L2" s="90" t="s">
        <v>4</v>
      </c>
      <c r="M2" s="82" t="s">
        <v>5</v>
      </c>
    </row>
    <row r="3" spans="1:32" s="3" customFormat="1" ht="17.25" customHeight="1">
      <c r="B3" s="85"/>
      <c r="C3" s="87"/>
      <c r="D3" s="29" t="s">
        <v>18</v>
      </c>
      <c r="E3" s="29" t="s">
        <v>19</v>
      </c>
      <c r="F3" s="29" t="s">
        <v>6</v>
      </c>
      <c r="G3" s="29" t="s">
        <v>7</v>
      </c>
      <c r="H3" s="29" t="s">
        <v>18</v>
      </c>
      <c r="I3" s="29" t="s">
        <v>19</v>
      </c>
      <c r="J3" s="11" t="s">
        <v>6</v>
      </c>
      <c r="K3" s="11" t="s">
        <v>7</v>
      </c>
      <c r="L3" s="91"/>
      <c r="M3" s="83"/>
    </row>
    <row r="4" spans="1:32" s="15" customFormat="1" ht="13.5" customHeight="1">
      <c r="A4" s="12"/>
      <c r="B4" s="28" t="s">
        <v>30</v>
      </c>
      <c r="C4" s="21">
        <v>308</v>
      </c>
      <c r="D4" s="21">
        <v>4492</v>
      </c>
      <c r="E4" s="21">
        <v>5030</v>
      </c>
      <c r="F4" s="21">
        <v>2185</v>
      </c>
      <c r="G4" s="4">
        <v>11707</v>
      </c>
      <c r="H4" s="21">
        <v>1491</v>
      </c>
      <c r="I4" s="21">
        <v>656</v>
      </c>
      <c r="J4" s="21">
        <v>55</v>
      </c>
      <c r="K4" s="4">
        <v>2202</v>
      </c>
      <c r="L4" s="13">
        <v>13909</v>
      </c>
      <c r="M4" s="14">
        <v>45.159090909090907</v>
      </c>
    </row>
    <row r="5" spans="1:32" s="17" customFormat="1" ht="13.5" customHeight="1">
      <c r="A5" s="16"/>
      <c r="B5" s="28" t="s">
        <v>16</v>
      </c>
      <c r="C5" s="21">
        <v>281</v>
      </c>
      <c r="D5" s="92">
        <v>5787</v>
      </c>
      <c r="E5" s="93"/>
      <c r="F5" s="21">
        <v>1555</v>
      </c>
      <c r="G5" s="4">
        <v>7342</v>
      </c>
      <c r="H5" s="92">
        <v>1562</v>
      </c>
      <c r="I5" s="93"/>
      <c r="J5" s="21">
        <v>111</v>
      </c>
      <c r="K5" s="4">
        <v>1673</v>
      </c>
      <c r="L5" s="13">
        <v>9015</v>
      </c>
      <c r="M5" s="14">
        <v>32.081850533807831</v>
      </c>
    </row>
    <row r="6" spans="1:32" s="3" customFormat="1" ht="13.5" customHeight="1">
      <c r="B6" s="28">
        <v>2</v>
      </c>
      <c r="C6" s="4">
        <v>221</v>
      </c>
      <c r="D6" s="50">
        <v>1653</v>
      </c>
      <c r="E6" s="51"/>
      <c r="F6" s="4">
        <v>798</v>
      </c>
      <c r="G6" s="4">
        <v>2451</v>
      </c>
      <c r="H6" s="52">
        <v>434</v>
      </c>
      <c r="I6" s="53"/>
      <c r="J6" s="4">
        <v>13</v>
      </c>
      <c r="K6" s="4">
        <v>447</v>
      </c>
      <c r="L6" s="6">
        <v>2898</v>
      </c>
      <c r="M6" s="9">
        <v>13.113122171945701</v>
      </c>
    </row>
    <row r="7" spans="1:32" s="3" customFormat="1" ht="13.5" customHeight="1">
      <c r="B7" s="36">
        <v>3</v>
      </c>
      <c r="C7" s="37">
        <v>289</v>
      </c>
      <c r="D7" s="52">
        <v>2010</v>
      </c>
      <c r="E7" s="53"/>
      <c r="F7" s="37">
        <v>817</v>
      </c>
      <c r="G7" s="4">
        <v>2827</v>
      </c>
      <c r="H7" s="54">
        <v>636</v>
      </c>
      <c r="I7" s="55"/>
      <c r="J7" s="37">
        <v>7</v>
      </c>
      <c r="K7" s="4">
        <v>643</v>
      </c>
      <c r="L7" s="13">
        <v>3470</v>
      </c>
      <c r="M7" s="14">
        <v>12.006920415224913</v>
      </c>
    </row>
    <row r="8" spans="1:32" s="25" customFormat="1" ht="13.5" customHeight="1">
      <c r="A8" s="26"/>
      <c r="B8" s="64">
        <v>4</v>
      </c>
      <c r="C8" s="65">
        <v>308</v>
      </c>
      <c r="D8" s="66">
        <v>1698</v>
      </c>
      <c r="E8" s="67"/>
      <c r="F8" s="65">
        <v>1221</v>
      </c>
      <c r="G8" s="68">
        <v>2919</v>
      </c>
      <c r="H8" s="70">
        <v>1016</v>
      </c>
      <c r="I8" s="71"/>
      <c r="J8" s="65">
        <v>59</v>
      </c>
      <c r="K8" s="68">
        <v>1075</v>
      </c>
      <c r="L8" s="61">
        <v>3994</v>
      </c>
      <c r="M8" s="69">
        <v>12.967532467532468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1:32" s="25" customFormat="1" ht="13.5" customHeight="1" thickBot="1">
      <c r="A9" s="26"/>
      <c r="B9" s="72">
        <v>5</v>
      </c>
      <c r="C9" s="73">
        <v>308</v>
      </c>
      <c r="D9" s="74">
        <v>2666</v>
      </c>
      <c r="E9" s="75"/>
      <c r="F9" s="73">
        <v>2679</v>
      </c>
      <c r="G9" s="49">
        <v>5345</v>
      </c>
      <c r="H9" s="76">
        <v>2015</v>
      </c>
      <c r="I9" s="77"/>
      <c r="J9" s="73">
        <v>69</v>
      </c>
      <c r="K9" s="49">
        <v>2084</v>
      </c>
      <c r="L9" s="48">
        <v>7429</v>
      </c>
      <c r="M9" s="78">
        <v>24.120129870129869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>
      <c r="A10" s="34"/>
      <c r="B10" s="39" t="s">
        <v>24</v>
      </c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58" t="s">
        <v>9</v>
      </c>
    </row>
    <row r="11" spans="1:32">
      <c r="B11" s="56" t="s">
        <v>27</v>
      </c>
      <c r="C11" s="42"/>
      <c r="D11" s="42"/>
      <c r="E11" s="42"/>
      <c r="F11" s="42"/>
      <c r="G11" s="42"/>
      <c r="H11" s="42"/>
      <c r="I11" s="42"/>
      <c r="J11" s="42"/>
      <c r="K11" s="40"/>
      <c r="L11" s="81"/>
      <c r="M11" s="81"/>
    </row>
    <row r="12" spans="1:32">
      <c r="B12" s="57" t="s">
        <v>25</v>
      </c>
      <c r="C12" s="43"/>
      <c r="D12" s="43"/>
      <c r="E12" s="43"/>
      <c r="F12" s="43"/>
      <c r="G12" s="43"/>
      <c r="H12" s="43"/>
      <c r="I12" s="43"/>
      <c r="J12" s="44"/>
      <c r="K12" s="40"/>
      <c r="L12" s="40"/>
      <c r="M12" s="40"/>
    </row>
    <row r="13" spans="1:32">
      <c r="B13" s="57" t="s">
        <v>26</v>
      </c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40"/>
    </row>
    <row r="14" spans="1:32">
      <c r="B14" s="57" t="s">
        <v>28</v>
      </c>
      <c r="C14" s="45"/>
      <c r="D14" s="45"/>
      <c r="E14" s="45"/>
      <c r="F14" s="45"/>
      <c r="G14" s="45"/>
      <c r="H14" s="45"/>
      <c r="I14" s="45"/>
      <c r="J14" s="46"/>
      <c r="K14" s="40"/>
      <c r="L14" s="40"/>
      <c r="M14" s="41"/>
    </row>
    <row r="15" spans="1:32">
      <c r="B15" s="45"/>
      <c r="C15" s="45"/>
      <c r="D15" s="45"/>
      <c r="E15" s="45"/>
      <c r="F15" s="45"/>
      <c r="G15" s="45"/>
      <c r="H15" s="45"/>
      <c r="I15" s="45"/>
      <c r="J15" s="47"/>
      <c r="K15" s="40"/>
      <c r="L15" s="80" t="s">
        <v>10</v>
      </c>
      <c r="M15" s="80"/>
    </row>
  </sheetData>
  <mergeCells count="10">
    <mergeCell ref="L15:M15"/>
    <mergeCell ref="L11:M11"/>
    <mergeCell ref="M2:M3"/>
    <mergeCell ref="B2:B3"/>
    <mergeCell ref="C2:C3"/>
    <mergeCell ref="D2:G2"/>
    <mergeCell ref="H2:K2"/>
    <mergeCell ref="L2:L3"/>
    <mergeCell ref="D5:E5"/>
    <mergeCell ref="H5:I5"/>
  </mergeCells>
  <phoneticPr fontId="3"/>
  <pageMargins left="0.39370078740157483" right="0.39370078740157483" top="0.78740157480314965" bottom="0.78740157480314965" header="0.51181102362204722" footer="0.51181102362204722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31"/>
  <sheetViews>
    <sheetView showGridLines="0" topLeftCell="A19" workbookViewId="0">
      <selection activeCell="D23" sqref="D23:E23"/>
    </sheetView>
  </sheetViews>
  <sheetFormatPr defaultRowHeight="13.5"/>
  <cols>
    <col min="1" max="1" width="1.625" style="2" customWidth="1"/>
    <col min="2" max="2" width="11.375" style="2" customWidth="1"/>
    <col min="3" max="3" width="7.875" style="2" customWidth="1"/>
    <col min="4" max="10" width="8.5" style="2" customWidth="1"/>
    <col min="11" max="16384" width="9" style="2"/>
  </cols>
  <sheetData>
    <row r="1" spans="2:13" ht="24" customHeight="1">
      <c r="B1" s="1" t="s">
        <v>12</v>
      </c>
      <c r="C1" s="1"/>
      <c r="D1" s="1"/>
    </row>
    <row r="2" spans="2:13" ht="14.25" thickBot="1">
      <c r="M2" s="20" t="s">
        <v>11</v>
      </c>
    </row>
    <row r="3" spans="2:13" s="3" customFormat="1" ht="17.25" customHeight="1">
      <c r="B3" s="84" t="s">
        <v>0</v>
      </c>
      <c r="C3" s="86" t="s">
        <v>1</v>
      </c>
      <c r="D3" s="88" t="s">
        <v>2</v>
      </c>
      <c r="E3" s="88"/>
      <c r="F3" s="88"/>
      <c r="G3" s="88"/>
      <c r="H3" s="89" t="s">
        <v>3</v>
      </c>
      <c r="I3" s="89"/>
      <c r="J3" s="89"/>
      <c r="K3" s="89"/>
      <c r="L3" s="90" t="s">
        <v>4</v>
      </c>
      <c r="M3" s="82" t="s">
        <v>5</v>
      </c>
    </row>
    <row r="4" spans="2:13" s="3" customFormat="1" ht="19.5" customHeight="1">
      <c r="B4" s="85"/>
      <c r="C4" s="87"/>
      <c r="D4" s="24" t="s">
        <v>18</v>
      </c>
      <c r="E4" s="24" t="s">
        <v>19</v>
      </c>
      <c r="F4" s="10" t="s">
        <v>6</v>
      </c>
      <c r="G4" s="10" t="s">
        <v>7</v>
      </c>
      <c r="H4" s="24" t="s">
        <v>18</v>
      </c>
      <c r="I4" s="24" t="s">
        <v>19</v>
      </c>
      <c r="J4" s="11" t="s">
        <v>6</v>
      </c>
      <c r="K4" s="11" t="s">
        <v>7</v>
      </c>
      <c r="L4" s="91"/>
      <c r="M4" s="83"/>
    </row>
    <row r="5" spans="2:13" s="3" customFormat="1" ht="19.5" customHeight="1">
      <c r="B5" s="8" t="s">
        <v>17</v>
      </c>
      <c r="C5" s="4">
        <v>286</v>
      </c>
      <c r="D5" s="4">
        <v>4478</v>
      </c>
      <c r="E5" s="4">
        <v>3531</v>
      </c>
      <c r="F5" s="5" t="s">
        <v>8</v>
      </c>
      <c r="G5" s="4">
        <f t="shared" ref="G5:G13" si="0">SUM(D5:F5)</f>
        <v>8009</v>
      </c>
      <c r="H5" s="4">
        <v>2038</v>
      </c>
      <c r="I5" s="4">
        <v>3033</v>
      </c>
      <c r="J5" s="5" t="s">
        <v>13</v>
      </c>
      <c r="K5" s="4">
        <f t="shared" ref="K5:K13" si="1">SUM(H5:J5)</f>
        <v>5071</v>
      </c>
      <c r="L5" s="6">
        <f t="shared" ref="L5:L13" si="2">G5+K5</f>
        <v>13080</v>
      </c>
      <c r="M5" s="9">
        <f t="shared" ref="M5:M13" si="3">L5/C5</f>
        <v>45.734265734265733</v>
      </c>
    </row>
    <row r="6" spans="2:13" s="3" customFormat="1" ht="19.5" customHeight="1">
      <c r="B6" s="8">
        <v>15</v>
      </c>
      <c r="C6" s="4">
        <v>309</v>
      </c>
      <c r="D6" s="4">
        <v>4240</v>
      </c>
      <c r="E6" s="4">
        <v>4164</v>
      </c>
      <c r="F6" s="4">
        <v>726</v>
      </c>
      <c r="G6" s="4">
        <f t="shared" si="0"/>
        <v>9130</v>
      </c>
      <c r="H6" s="4">
        <v>2028</v>
      </c>
      <c r="I6" s="4">
        <v>2640</v>
      </c>
      <c r="J6" s="5" t="s">
        <v>14</v>
      </c>
      <c r="K6" s="4">
        <f t="shared" si="1"/>
        <v>4668</v>
      </c>
      <c r="L6" s="6">
        <f t="shared" si="2"/>
        <v>13798</v>
      </c>
      <c r="M6" s="9">
        <f t="shared" si="3"/>
        <v>44.653721682847895</v>
      </c>
    </row>
    <row r="7" spans="2:13" s="3" customFormat="1" ht="19.5" customHeight="1">
      <c r="B7" s="8">
        <v>16</v>
      </c>
      <c r="C7" s="4">
        <v>307</v>
      </c>
      <c r="D7" s="4">
        <v>5812</v>
      </c>
      <c r="E7" s="4">
        <v>4827</v>
      </c>
      <c r="F7" s="4">
        <v>964</v>
      </c>
      <c r="G7" s="4">
        <f t="shared" si="0"/>
        <v>11603</v>
      </c>
      <c r="H7" s="4">
        <v>858</v>
      </c>
      <c r="I7" s="4">
        <v>1639</v>
      </c>
      <c r="J7" s="5" t="s">
        <v>15</v>
      </c>
      <c r="K7" s="4">
        <f t="shared" si="1"/>
        <v>2497</v>
      </c>
      <c r="L7" s="6">
        <f t="shared" si="2"/>
        <v>14100</v>
      </c>
      <c r="M7" s="9">
        <f t="shared" si="3"/>
        <v>45.928338762214985</v>
      </c>
    </row>
    <row r="8" spans="2:13" s="3" customFormat="1" ht="19.5" customHeight="1">
      <c r="B8" s="8">
        <v>17</v>
      </c>
      <c r="C8" s="4">
        <v>308</v>
      </c>
      <c r="D8" s="4">
        <v>4402</v>
      </c>
      <c r="E8" s="4">
        <v>4443</v>
      </c>
      <c r="F8" s="4">
        <v>921</v>
      </c>
      <c r="G8" s="4">
        <f t="shared" si="0"/>
        <v>9766</v>
      </c>
      <c r="H8" s="4">
        <v>984</v>
      </c>
      <c r="I8" s="4">
        <v>1410</v>
      </c>
      <c r="J8" s="4">
        <v>308</v>
      </c>
      <c r="K8" s="4">
        <f t="shared" si="1"/>
        <v>2702</v>
      </c>
      <c r="L8" s="6">
        <f t="shared" si="2"/>
        <v>12468</v>
      </c>
      <c r="M8" s="9">
        <f t="shared" si="3"/>
        <v>40.480519480519483</v>
      </c>
    </row>
    <row r="9" spans="2:13" s="3" customFormat="1" ht="19.5" customHeight="1">
      <c r="B9" s="8">
        <v>18</v>
      </c>
      <c r="C9" s="4">
        <v>307</v>
      </c>
      <c r="D9" s="4">
        <v>4597</v>
      </c>
      <c r="E9" s="4">
        <v>4483</v>
      </c>
      <c r="F9" s="4">
        <v>1209</v>
      </c>
      <c r="G9" s="4">
        <f t="shared" si="0"/>
        <v>10289</v>
      </c>
      <c r="H9" s="4">
        <v>955</v>
      </c>
      <c r="I9" s="4">
        <v>864</v>
      </c>
      <c r="J9" s="4">
        <v>11</v>
      </c>
      <c r="K9" s="4">
        <f t="shared" si="1"/>
        <v>1830</v>
      </c>
      <c r="L9" s="6">
        <f t="shared" si="2"/>
        <v>12119</v>
      </c>
      <c r="M9" s="9">
        <f t="shared" si="3"/>
        <v>39.475570032573287</v>
      </c>
    </row>
    <row r="10" spans="2:13" s="3" customFormat="1" ht="19.5" customHeight="1">
      <c r="B10" s="8">
        <v>19</v>
      </c>
      <c r="C10" s="4">
        <v>309</v>
      </c>
      <c r="D10" s="4">
        <v>6593</v>
      </c>
      <c r="E10" s="4">
        <v>5120</v>
      </c>
      <c r="F10" s="4">
        <v>1246</v>
      </c>
      <c r="G10" s="4">
        <f t="shared" si="0"/>
        <v>12959</v>
      </c>
      <c r="H10" s="4">
        <v>507</v>
      </c>
      <c r="I10" s="4">
        <v>264</v>
      </c>
      <c r="J10" s="4">
        <v>20</v>
      </c>
      <c r="K10" s="4">
        <f t="shared" si="1"/>
        <v>791</v>
      </c>
      <c r="L10" s="6">
        <f t="shared" si="2"/>
        <v>13750</v>
      </c>
      <c r="M10" s="9">
        <f t="shared" si="3"/>
        <v>44.498381877022652</v>
      </c>
    </row>
    <row r="11" spans="2:13" s="3" customFormat="1" ht="19.5" customHeight="1">
      <c r="B11" s="8">
        <v>20</v>
      </c>
      <c r="C11" s="4">
        <v>308</v>
      </c>
      <c r="D11" s="4">
        <v>6248</v>
      </c>
      <c r="E11" s="4">
        <v>4981</v>
      </c>
      <c r="F11" s="4">
        <v>1343</v>
      </c>
      <c r="G11" s="4">
        <f t="shared" si="0"/>
        <v>12572</v>
      </c>
      <c r="H11" s="4">
        <v>1124</v>
      </c>
      <c r="I11" s="4">
        <v>533</v>
      </c>
      <c r="J11" s="4">
        <v>19</v>
      </c>
      <c r="K11" s="4">
        <f t="shared" si="1"/>
        <v>1676</v>
      </c>
      <c r="L11" s="6">
        <f t="shared" si="2"/>
        <v>14248</v>
      </c>
      <c r="M11" s="9">
        <f t="shared" si="3"/>
        <v>46.259740259740262</v>
      </c>
    </row>
    <row r="12" spans="2:13" s="3" customFormat="1" ht="19.5" customHeight="1">
      <c r="B12" s="8">
        <v>21</v>
      </c>
      <c r="C12" s="4">
        <v>308</v>
      </c>
      <c r="D12" s="4">
        <v>5859</v>
      </c>
      <c r="E12" s="4">
        <v>5266</v>
      </c>
      <c r="F12" s="4">
        <v>1158</v>
      </c>
      <c r="G12" s="4">
        <f t="shared" si="0"/>
        <v>12283</v>
      </c>
      <c r="H12" s="4">
        <v>590</v>
      </c>
      <c r="I12" s="4">
        <v>658</v>
      </c>
      <c r="J12" s="4">
        <v>15</v>
      </c>
      <c r="K12" s="4">
        <f t="shared" si="1"/>
        <v>1263</v>
      </c>
      <c r="L12" s="6">
        <f t="shared" si="2"/>
        <v>13546</v>
      </c>
      <c r="M12" s="9">
        <f t="shared" si="3"/>
        <v>43.980519480519483</v>
      </c>
    </row>
    <row r="13" spans="2:13" s="3" customFormat="1" ht="19.5" customHeight="1">
      <c r="B13" s="8">
        <v>22</v>
      </c>
      <c r="C13" s="4">
        <v>307</v>
      </c>
      <c r="D13" s="4">
        <v>4858</v>
      </c>
      <c r="E13" s="4">
        <v>5705</v>
      </c>
      <c r="F13" s="4">
        <v>2448</v>
      </c>
      <c r="G13" s="4">
        <f t="shared" si="0"/>
        <v>13011</v>
      </c>
      <c r="H13" s="4">
        <v>698</v>
      </c>
      <c r="I13" s="4">
        <v>624</v>
      </c>
      <c r="J13" s="4">
        <v>8</v>
      </c>
      <c r="K13" s="4">
        <f t="shared" si="1"/>
        <v>1330</v>
      </c>
      <c r="L13" s="6">
        <f t="shared" si="2"/>
        <v>14341</v>
      </c>
      <c r="M13" s="9">
        <f t="shared" si="3"/>
        <v>46.713355048859938</v>
      </c>
    </row>
    <row r="14" spans="2:13" s="3" customFormat="1" ht="19.5" customHeight="1">
      <c r="B14" s="8">
        <v>23</v>
      </c>
      <c r="C14" s="4">
        <v>310</v>
      </c>
      <c r="D14" s="4">
        <v>4461</v>
      </c>
      <c r="E14" s="4">
        <v>4018</v>
      </c>
      <c r="F14" s="4">
        <v>3070</v>
      </c>
      <c r="G14" s="4">
        <f>SUM(D14:F14)</f>
        <v>11549</v>
      </c>
      <c r="H14" s="4">
        <v>845</v>
      </c>
      <c r="I14" s="4">
        <v>772</v>
      </c>
      <c r="J14" s="4">
        <v>32</v>
      </c>
      <c r="K14" s="4">
        <f>SUM(H14:J14)</f>
        <v>1649</v>
      </c>
      <c r="L14" s="6">
        <f t="shared" ref="L14:L19" si="4">G14+K14</f>
        <v>13198</v>
      </c>
      <c r="M14" s="9">
        <f t="shared" ref="M14:M19" si="5">L14/C14</f>
        <v>42.574193548387093</v>
      </c>
    </row>
    <row r="15" spans="2:13" s="3" customFormat="1" ht="19.5" customHeight="1">
      <c r="B15" s="8">
        <v>24</v>
      </c>
      <c r="C15" s="4">
        <v>307</v>
      </c>
      <c r="D15" s="4">
        <v>4863</v>
      </c>
      <c r="E15" s="4">
        <v>4704</v>
      </c>
      <c r="F15" s="4">
        <v>2851</v>
      </c>
      <c r="G15" s="4">
        <f>SUM(D15:F15)</f>
        <v>12418</v>
      </c>
      <c r="H15" s="4">
        <v>825</v>
      </c>
      <c r="I15" s="4">
        <v>680</v>
      </c>
      <c r="J15" s="4">
        <v>126</v>
      </c>
      <c r="K15" s="4">
        <f>SUM(H15:J15)</f>
        <v>1631</v>
      </c>
      <c r="L15" s="6">
        <f t="shared" si="4"/>
        <v>14049</v>
      </c>
      <c r="M15" s="9">
        <f t="shared" si="5"/>
        <v>45.762214983713356</v>
      </c>
    </row>
    <row r="16" spans="2:13" s="3" customFormat="1" ht="19.5" customHeight="1">
      <c r="B16" s="8">
        <v>25</v>
      </c>
      <c r="C16" s="4">
        <v>307</v>
      </c>
      <c r="D16" s="4">
        <v>5274</v>
      </c>
      <c r="E16" s="4">
        <v>5727</v>
      </c>
      <c r="F16" s="4">
        <v>2732</v>
      </c>
      <c r="G16" s="4">
        <f>SUM(D16:F16)</f>
        <v>13733</v>
      </c>
      <c r="H16" s="4">
        <v>635</v>
      </c>
      <c r="I16" s="4">
        <v>831</v>
      </c>
      <c r="J16" s="4">
        <v>56</v>
      </c>
      <c r="K16" s="4">
        <f>SUM(H16:J16)</f>
        <v>1522</v>
      </c>
      <c r="L16" s="6">
        <f t="shared" si="4"/>
        <v>15255</v>
      </c>
      <c r="M16" s="9">
        <f t="shared" si="5"/>
        <v>49.690553745928341</v>
      </c>
    </row>
    <row r="17" spans="1:192" s="3" customFormat="1" ht="19.5" customHeight="1">
      <c r="B17" s="8">
        <v>26</v>
      </c>
      <c r="C17" s="4">
        <v>308</v>
      </c>
      <c r="D17" s="4">
        <v>5049</v>
      </c>
      <c r="E17" s="4">
        <v>3932</v>
      </c>
      <c r="F17" s="4">
        <v>3205</v>
      </c>
      <c r="G17" s="4">
        <f>SUM(D17:F17)</f>
        <v>12186</v>
      </c>
      <c r="H17" s="4">
        <v>763</v>
      </c>
      <c r="I17" s="4">
        <v>1081</v>
      </c>
      <c r="J17" s="4">
        <v>44</v>
      </c>
      <c r="K17" s="4">
        <f>SUM(H17:J17)</f>
        <v>1888</v>
      </c>
      <c r="L17" s="6">
        <f t="shared" si="4"/>
        <v>14074</v>
      </c>
      <c r="M17" s="9">
        <f t="shared" si="5"/>
        <v>45.694805194805198</v>
      </c>
    </row>
    <row r="18" spans="1:192" s="3" customFormat="1" ht="19.5" customHeight="1">
      <c r="B18" s="8">
        <v>27</v>
      </c>
      <c r="C18" s="4">
        <v>307</v>
      </c>
      <c r="D18" s="4">
        <v>6057</v>
      </c>
      <c r="E18" s="4">
        <v>4564</v>
      </c>
      <c r="F18" s="4">
        <v>3378</v>
      </c>
      <c r="G18" s="4">
        <f>SUM(D18:F18)</f>
        <v>13999</v>
      </c>
      <c r="H18" s="4">
        <v>934</v>
      </c>
      <c r="I18" s="4">
        <v>926</v>
      </c>
      <c r="J18" s="4">
        <v>55</v>
      </c>
      <c r="K18" s="4">
        <f>SUM(H18:J18)</f>
        <v>1915</v>
      </c>
      <c r="L18" s="6">
        <f t="shared" si="4"/>
        <v>15914</v>
      </c>
      <c r="M18" s="9">
        <f t="shared" si="5"/>
        <v>51.837133550488602</v>
      </c>
    </row>
    <row r="19" spans="1:192" s="15" customFormat="1" ht="19.5" customHeight="1">
      <c r="A19" s="12"/>
      <c r="B19" s="22">
        <v>28</v>
      </c>
      <c r="C19" s="21">
        <v>306</v>
      </c>
      <c r="D19" s="21">
        <v>5740</v>
      </c>
      <c r="E19" s="21">
        <v>5761</v>
      </c>
      <c r="F19" s="21">
        <v>3020</v>
      </c>
      <c r="G19" s="21">
        <v>14521</v>
      </c>
      <c r="H19" s="21">
        <v>1737</v>
      </c>
      <c r="I19" s="21">
        <v>1114</v>
      </c>
      <c r="J19" s="21">
        <v>41</v>
      </c>
      <c r="K19" s="21">
        <v>2892</v>
      </c>
      <c r="L19" s="13">
        <f t="shared" si="4"/>
        <v>17413</v>
      </c>
      <c r="M19" s="14">
        <f t="shared" si="5"/>
        <v>56.905228758169933</v>
      </c>
    </row>
    <row r="20" spans="1:192" s="17" customFormat="1" ht="19.5" customHeight="1">
      <c r="A20" s="16"/>
      <c r="B20" s="22">
        <v>29</v>
      </c>
      <c r="C20" s="21">
        <v>307</v>
      </c>
      <c r="D20" s="21">
        <v>6149</v>
      </c>
      <c r="E20" s="21">
        <v>5361</v>
      </c>
      <c r="F20" s="21">
        <v>3022</v>
      </c>
      <c r="G20" s="21">
        <f>D20+E20+F20</f>
        <v>14532</v>
      </c>
      <c r="H20" s="21">
        <v>946</v>
      </c>
      <c r="I20" s="21">
        <v>1317</v>
      </c>
      <c r="J20" s="21">
        <v>63</v>
      </c>
      <c r="K20" s="21">
        <f>H20+I20+J20</f>
        <v>2326</v>
      </c>
      <c r="L20" s="13">
        <f>G20+K20</f>
        <v>16858</v>
      </c>
      <c r="M20" s="14">
        <f>L20/C20</f>
        <v>54.912052117263841</v>
      </c>
    </row>
    <row r="21" spans="1:192" s="3" customFormat="1" ht="19.5" customHeight="1">
      <c r="B21" s="23">
        <v>30</v>
      </c>
      <c r="C21" s="4">
        <v>308</v>
      </c>
      <c r="D21" s="4">
        <v>4492</v>
      </c>
      <c r="E21" s="4">
        <v>5030</v>
      </c>
      <c r="F21" s="4">
        <v>2185</v>
      </c>
      <c r="G21" s="4">
        <f>SUM(D21:F21)</f>
        <v>11707</v>
      </c>
      <c r="H21" s="4">
        <v>1491</v>
      </c>
      <c r="I21" s="4">
        <v>656</v>
      </c>
      <c r="J21" s="4">
        <v>55</v>
      </c>
      <c r="K21" s="4">
        <f>SUM(H21:J21)</f>
        <v>2202</v>
      </c>
      <c r="L21" s="6">
        <f>G21+K21</f>
        <v>13909</v>
      </c>
      <c r="M21" s="9">
        <f>L21/C21</f>
        <v>45.159090909090907</v>
      </c>
    </row>
    <row r="22" spans="1:192" s="3" customFormat="1" ht="19.5" customHeight="1">
      <c r="B22" s="30" t="s">
        <v>16</v>
      </c>
      <c r="C22" s="31">
        <v>281</v>
      </c>
      <c r="D22" s="96">
        <v>5787</v>
      </c>
      <c r="E22" s="97"/>
      <c r="F22" s="31">
        <v>1555</v>
      </c>
      <c r="G22" s="31">
        <f>SUM(D22:F22)</f>
        <v>7342</v>
      </c>
      <c r="H22" s="96">
        <v>1562</v>
      </c>
      <c r="I22" s="97"/>
      <c r="J22" s="31">
        <v>111</v>
      </c>
      <c r="K22" s="31">
        <f>SUM(H22:J22)</f>
        <v>1673</v>
      </c>
      <c r="L22" s="32">
        <f>G22+K22</f>
        <v>9015</v>
      </c>
      <c r="M22" s="33">
        <f>L22/C22</f>
        <v>32.081850533807831</v>
      </c>
    </row>
    <row r="23" spans="1:192" s="3" customFormat="1" ht="19.5" customHeight="1">
      <c r="B23" s="62">
        <v>2</v>
      </c>
      <c r="C23" s="60">
        <v>221</v>
      </c>
      <c r="D23" s="98">
        <v>1653</v>
      </c>
      <c r="E23" s="99"/>
      <c r="F23" s="60">
        <v>798</v>
      </c>
      <c r="G23" s="60">
        <f>SUM(D23:F23)</f>
        <v>2451</v>
      </c>
      <c r="H23" s="98">
        <v>434</v>
      </c>
      <c r="I23" s="99"/>
      <c r="J23" s="60">
        <v>13</v>
      </c>
      <c r="K23" s="60">
        <f>SUM(H23:J23)</f>
        <v>447</v>
      </c>
      <c r="L23" s="61">
        <f t="shared" ref="L23" si="6">G23+K23</f>
        <v>2898</v>
      </c>
      <c r="M23" s="63">
        <f>L23/C23</f>
        <v>13.113122171945701</v>
      </c>
    </row>
    <row r="24" spans="1:192" s="3" customFormat="1" ht="19.5" customHeight="1">
      <c r="B24" s="59">
        <v>3</v>
      </c>
      <c r="C24" s="37">
        <v>289</v>
      </c>
      <c r="D24" s="100">
        <v>2010</v>
      </c>
      <c r="E24" s="101"/>
      <c r="F24" s="37">
        <v>817</v>
      </c>
      <c r="G24" s="37">
        <f>SUM(D24:F24)</f>
        <v>2827</v>
      </c>
      <c r="H24" s="100">
        <v>636</v>
      </c>
      <c r="I24" s="101"/>
      <c r="J24" s="37">
        <v>7</v>
      </c>
      <c r="K24" s="37">
        <f>SUM(H24:J24)</f>
        <v>643</v>
      </c>
      <c r="L24" s="13">
        <f t="shared" ref="L24:L26" si="7">G24+K24</f>
        <v>3470</v>
      </c>
      <c r="M24" s="14">
        <f>L24/C24</f>
        <v>12.006920415224913</v>
      </c>
    </row>
    <row r="25" spans="1:192" s="25" customFormat="1" ht="19.5" customHeight="1">
      <c r="A25" s="26"/>
      <c r="B25" s="64">
        <v>4</v>
      </c>
      <c r="C25" s="65">
        <v>308</v>
      </c>
      <c r="D25" s="102">
        <v>1698</v>
      </c>
      <c r="E25" s="103"/>
      <c r="F25" s="65">
        <v>1221</v>
      </c>
      <c r="G25" s="65">
        <f t="shared" ref="G25" si="8">SUM(D25:F25)</f>
        <v>2919</v>
      </c>
      <c r="H25" s="102">
        <v>1016</v>
      </c>
      <c r="I25" s="103"/>
      <c r="J25" s="65">
        <v>59</v>
      </c>
      <c r="K25" s="65">
        <f>H25+I25+J25</f>
        <v>1075</v>
      </c>
      <c r="L25" s="79">
        <f t="shared" ref="L25" si="9">G25+K25</f>
        <v>3994</v>
      </c>
      <c r="M25" s="69">
        <f t="shared" ref="M25" si="10">L25/C25</f>
        <v>12.967532467532468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</row>
    <row r="26" spans="1:192" s="25" customFormat="1" ht="19.5" customHeight="1" thickBot="1">
      <c r="A26" s="26"/>
      <c r="B26" s="72">
        <v>5</v>
      </c>
      <c r="C26" s="73">
        <v>308</v>
      </c>
      <c r="D26" s="94">
        <v>2666</v>
      </c>
      <c r="E26" s="95"/>
      <c r="F26" s="73">
        <v>2679</v>
      </c>
      <c r="G26" s="73">
        <f t="shared" ref="G26" si="11">SUM(D26:F26)</f>
        <v>5345</v>
      </c>
      <c r="H26" s="94">
        <v>2015</v>
      </c>
      <c r="I26" s="95"/>
      <c r="J26" s="73">
        <v>69</v>
      </c>
      <c r="K26" s="73">
        <f>H26+I26+J26</f>
        <v>2084</v>
      </c>
      <c r="L26" s="48">
        <f t="shared" si="7"/>
        <v>7429</v>
      </c>
      <c r="M26" s="78">
        <f t="shared" ref="M26" si="12">L26/C26</f>
        <v>24.120129870129869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</row>
    <row r="27" spans="1:192">
      <c r="B27" s="35" t="s">
        <v>20</v>
      </c>
      <c r="C27" s="35"/>
      <c r="D27" s="35"/>
      <c r="E27" s="35"/>
      <c r="F27" s="35"/>
      <c r="G27" s="35"/>
      <c r="H27" s="35"/>
      <c r="I27" s="35"/>
      <c r="J27" s="35"/>
      <c r="M27" s="18" t="s">
        <v>9</v>
      </c>
    </row>
    <row r="28" spans="1:192">
      <c r="B28" s="38" t="s">
        <v>23</v>
      </c>
      <c r="C28" s="38"/>
      <c r="D28" s="38"/>
      <c r="E28" s="38"/>
      <c r="F28" s="38"/>
      <c r="G28" s="38"/>
      <c r="H28" s="38"/>
      <c r="I28" s="38"/>
      <c r="J28" s="38"/>
      <c r="M28" s="19" t="s">
        <v>10</v>
      </c>
    </row>
    <row r="29" spans="1:192">
      <c r="B29" s="15" t="s">
        <v>21</v>
      </c>
      <c r="C29" s="15"/>
      <c r="D29" s="15"/>
      <c r="E29" s="15"/>
      <c r="F29" s="15"/>
      <c r="G29" s="15"/>
      <c r="H29" s="15"/>
      <c r="I29" s="15"/>
      <c r="J29" s="19"/>
    </row>
    <row r="30" spans="1:192">
      <c r="B30" s="15" t="s">
        <v>22</v>
      </c>
      <c r="C30" s="15"/>
      <c r="D30" s="15"/>
      <c r="E30" s="15"/>
      <c r="F30" s="15"/>
      <c r="G30" s="15"/>
      <c r="H30" s="15"/>
      <c r="I30" s="15"/>
      <c r="J30" s="15"/>
      <c r="L30" s="7"/>
      <c r="M30" s="18"/>
    </row>
    <row r="31" spans="1:192">
      <c r="B31" s="2" t="s">
        <v>29</v>
      </c>
      <c r="M31" s="19"/>
    </row>
  </sheetData>
  <mergeCells count="16">
    <mergeCell ref="D26:E26"/>
    <mergeCell ref="H26:I26"/>
    <mergeCell ref="M3:M4"/>
    <mergeCell ref="B3:B4"/>
    <mergeCell ref="C3:C4"/>
    <mergeCell ref="D3:G3"/>
    <mergeCell ref="H3:K3"/>
    <mergeCell ref="L3:L4"/>
    <mergeCell ref="D22:E22"/>
    <mergeCell ref="H22:I22"/>
    <mergeCell ref="D23:E23"/>
    <mergeCell ref="H23:I23"/>
    <mergeCell ref="D24:E24"/>
    <mergeCell ref="H24:I24"/>
    <mergeCell ref="D25:E25"/>
    <mergeCell ref="H25:I25"/>
  </mergeCells>
  <phoneticPr fontId="3"/>
  <pageMargins left="0.7" right="0.19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H14~</vt:lpstr>
      <vt:lpstr>'H14~'!Print_Area</vt:lpstr>
      <vt:lpstr>統計書!Print_Area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竹内　こずえ</cp:lastModifiedBy>
  <cp:lastPrinted>2021-11-22T07:34:36Z</cp:lastPrinted>
  <dcterms:created xsi:type="dcterms:W3CDTF">2016-10-25T06:12:56Z</dcterms:created>
  <dcterms:modified xsi:type="dcterms:W3CDTF">2024-10-24T00:49:54Z</dcterms:modified>
</cp:coreProperties>
</file>