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120" yWindow="15" windowWidth="9465" windowHeight="5040" tabRatio="601"/>
  </bookViews>
  <sheets>
    <sheet name="統計書" sheetId="7" r:id="rId1"/>
    <sheet name="R4～" sheetId="9" r:id="rId2"/>
    <sheet name="H23～R3" sheetId="8" r:id="rId3"/>
    <sheet name="H12～H22" sheetId="6" r:id="rId4"/>
  </sheets>
  <calcPr calcId="162913"/>
</workbook>
</file>

<file path=xl/calcChain.xml><?xml version="1.0" encoding="utf-8"?>
<calcChain xmlns="http://schemas.openxmlformats.org/spreadsheetml/2006/main">
  <c r="E18" i="9" l="1"/>
  <c r="D28" i="9" l="1"/>
  <c r="E19" i="9" s="1"/>
  <c r="D45" i="9"/>
  <c r="E42" i="9" s="1"/>
  <c r="E44" i="9"/>
  <c r="E40" i="9"/>
  <c r="E39" i="9"/>
  <c r="E38" i="9"/>
  <c r="E24" i="9"/>
  <c r="E23" i="9"/>
  <c r="E22" i="9"/>
  <c r="E21" i="9"/>
  <c r="E20" i="9"/>
  <c r="E17" i="9"/>
  <c r="E14" i="9"/>
  <c r="E13" i="9"/>
  <c r="E11" i="9"/>
  <c r="E8" i="9"/>
  <c r="E7" i="9"/>
  <c r="F45" i="8"/>
  <c r="G34" i="8" s="1"/>
  <c r="G41" i="8"/>
  <c r="G40" i="8"/>
  <c r="G39" i="8"/>
  <c r="G38" i="8"/>
  <c r="G37" i="8"/>
  <c r="G36" i="8"/>
  <c r="G35" i="8"/>
  <c r="G33" i="8"/>
  <c r="E25" i="9" l="1"/>
  <c r="E15" i="9"/>
  <c r="E16" i="9"/>
  <c r="E5" i="9"/>
  <c r="E6" i="9"/>
  <c r="E26" i="9"/>
  <c r="E9" i="9"/>
  <c r="E27" i="9"/>
  <c r="E10" i="9"/>
  <c r="E37" i="9"/>
  <c r="E35" i="9"/>
  <c r="E41" i="9"/>
  <c r="E33" i="9"/>
  <c r="E34" i="9"/>
  <c r="E36" i="9"/>
  <c r="E43" i="9"/>
  <c r="G42" i="8"/>
  <c r="G45" i="8" s="1"/>
  <c r="G43" i="8"/>
  <c r="G44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1" i="8"/>
  <c r="E10" i="8"/>
  <c r="E9" i="8"/>
  <c r="E8" i="8"/>
  <c r="E7" i="8"/>
  <c r="E6" i="8"/>
  <c r="E5" i="8"/>
  <c r="E28" i="8" s="1"/>
  <c r="G5" i="8"/>
  <c r="G28" i="8" s="1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F28" i="8"/>
  <c r="E28" i="9" l="1"/>
  <c r="E45" i="9"/>
  <c r="D45" i="8" l="1"/>
  <c r="E43" i="8" l="1"/>
  <c r="E44" i="8"/>
  <c r="E33" i="8"/>
  <c r="E34" i="8"/>
  <c r="E35" i="8"/>
  <c r="E36" i="8"/>
  <c r="E37" i="8"/>
  <c r="E38" i="8"/>
  <c r="E39" i="8"/>
  <c r="E40" i="8"/>
  <c r="E41" i="8"/>
  <c r="E42" i="8"/>
  <c r="E45" i="8" l="1"/>
  <c r="H28" i="8" l="1"/>
  <c r="H45" i="8"/>
  <c r="I44" i="8" s="1"/>
  <c r="I6" i="8" l="1"/>
  <c r="I33" i="8"/>
  <c r="I41" i="8"/>
  <c r="I5" i="8"/>
  <c r="I37" i="8"/>
  <c r="I39" i="8"/>
  <c r="I35" i="8"/>
  <c r="I42" i="8"/>
  <c r="I25" i="8"/>
  <c r="I21" i="8"/>
  <c r="I17" i="8"/>
  <c r="I12" i="8"/>
  <c r="I8" i="8"/>
  <c r="I26" i="8"/>
  <c r="I24" i="8"/>
  <c r="I16" i="8"/>
  <c r="I11" i="8"/>
  <c r="I7" i="8"/>
  <c r="I22" i="8"/>
  <c r="I18" i="8"/>
  <c r="I9" i="8"/>
  <c r="I27" i="8"/>
  <c r="I23" i="8"/>
  <c r="I19" i="8"/>
  <c r="I15" i="8"/>
  <c r="I10" i="8"/>
  <c r="I34" i="8"/>
  <c r="I38" i="8"/>
  <c r="I43" i="8"/>
  <c r="I36" i="8"/>
  <c r="I40" i="8"/>
  <c r="I45" i="8" l="1"/>
  <c r="I28" i="8"/>
  <c r="J45" i="8"/>
  <c r="J28" i="8"/>
  <c r="K13" i="8" s="1"/>
  <c r="K11" i="8" l="1"/>
  <c r="K24" i="8"/>
  <c r="K25" i="8"/>
  <c r="K26" i="8"/>
  <c r="K16" i="8"/>
  <c r="K17" i="8"/>
  <c r="K18" i="8"/>
  <c r="K19" i="8"/>
  <c r="K20" i="8"/>
  <c r="K8" i="8"/>
  <c r="K21" i="8"/>
  <c r="K9" i="8"/>
  <c r="K22" i="8"/>
  <c r="K23" i="8"/>
  <c r="K12" i="8"/>
  <c r="K15" i="8"/>
  <c r="K27" i="8"/>
  <c r="K5" i="8"/>
  <c r="K6" i="8"/>
  <c r="K7" i="8"/>
  <c r="K10" i="8"/>
  <c r="K44" i="8"/>
  <c r="K36" i="8"/>
  <c r="K41" i="8"/>
  <c r="K37" i="8"/>
  <c r="K33" i="8"/>
  <c r="K42" i="8"/>
  <c r="K40" i="8"/>
  <c r="K38" i="8"/>
  <c r="K43" i="8"/>
  <c r="K39" i="8"/>
  <c r="K35" i="8"/>
  <c r="K34" i="8"/>
  <c r="L45" i="8"/>
  <c r="M36" i="8" s="1"/>
  <c r="L28" i="8"/>
  <c r="M13" i="8" s="1"/>
  <c r="O45" i="8"/>
  <c r="N45" i="8"/>
  <c r="N28" i="8"/>
  <c r="O13" i="8" s="1"/>
  <c r="K45" i="8" l="1"/>
  <c r="M7" i="8"/>
  <c r="M23" i="8"/>
  <c r="M11" i="8"/>
  <c r="M27" i="8"/>
  <c r="M19" i="8"/>
  <c r="M9" i="8"/>
  <c r="M21" i="8"/>
  <c r="M25" i="8"/>
  <c r="M17" i="8"/>
  <c r="M6" i="8"/>
  <c r="M15" i="8"/>
  <c r="M39" i="8"/>
  <c r="M5" i="8"/>
  <c r="M24" i="8"/>
  <c r="M20" i="8"/>
  <c r="M16" i="8"/>
  <c r="M10" i="8"/>
  <c r="M42" i="8"/>
  <c r="M38" i="8"/>
  <c r="M34" i="8"/>
  <c r="M43" i="8"/>
  <c r="M35" i="8"/>
  <c r="M33" i="8"/>
  <c r="M41" i="8"/>
  <c r="M37" i="8"/>
  <c r="M26" i="8"/>
  <c r="M22" i="8"/>
  <c r="M18" i="8"/>
  <c r="M12" i="8"/>
  <c r="M8" i="8"/>
  <c r="M44" i="8"/>
  <c r="M40" i="8"/>
  <c r="M28" i="8" l="1"/>
  <c r="K28" i="8"/>
  <c r="M45" i="8"/>
  <c r="P45" i="8" l="1"/>
  <c r="P28" i="8"/>
  <c r="Q13" i="8" s="1"/>
  <c r="O28" i="8" l="1"/>
  <c r="Q33" i="8"/>
  <c r="Q36" i="8"/>
  <c r="Q40" i="8"/>
  <c r="Q44" i="8"/>
  <c r="Q38" i="8"/>
  <c r="Q35" i="8"/>
  <c r="Q39" i="8"/>
  <c r="Q37" i="8"/>
  <c r="Q41" i="8"/>
  <c r="Q34" i="8"/>
  <c r="Q42" i="8"/>
  <c r="Q43" i="8"/>
  <c r="Q8" i="8"/>
  <c r="Q12" i="8"/>
  <c r="Q18" i="8"/>
  <c r="Q22" i="8"/>
  <c r="Q27" i="8"/>
  <c r="Q6" i="8"/>
  <c r="Q10" i="8"/>
  <c r="Q16" i="8"/>
  <c r="Q24" i="8"/>
  <c r="Q7" i="8"/>
  <c r="Q17" i="8"/>
  <c r="Q26" i="8"/>
  <c r="Q25" i="8"/>
  <c r="Q9" i="8"/>
  <c r="Q15" i="8"/>
  <c r="Q19" i="8"/>
  <c r="Q23" i="8"/>
  <c r="Q5" i="8"/>
  <c r="Q20" i="8"/>
  <c r="Q11" i="8"/>
  <c r="Q21" i="8"/>
  <c r="V45" i="8"/>
  <c r="W37" i="8" s="1"/>
  <c r="V28" i="8"/>
  <c r="T45" i="8"/>
  <c r="T28" i="8"/>
  <c r="R45" i="8"/>
  <c r="R28" i="8"/>
  <c r="F44" i="6"/>
  <c r="G41" i="6" s="1"/>
  <c r="G40" i="6"/>
  <c r="G38" i="6"/>
  <c r="G32" i="6"/>
  <c r="F27" i="6"/>
  <c r="G26" i="6" s="1"/>
  <c r="H27" i="6"/>
  <c r="I7" i="6" s="1"/>
  <c r="H44" i="6"/>
  <c r="I34" i="6" s="1"/>
  <c r="M21" i="6"/>
  <c r="M5" i="6"/>
  <c r="J44" i="6"/>
  <c r="K41" i="6" s="1"/>
  <c r="K36" i="6"/>
  <c r="J27" i="6"/>
  <c r="K26" i="6" s="1"/>
  <c r="L44" i="6"/>
  <c r="M41" i="6" s="1"/>
  <c r="L27" i="6"/>
  <c r="N44" i="6"/>
  <c r="O43" i="6" s="1"/>
  <c r="N27" i="6"/>
  <c r="O26" i="6" s="1"/>
  <c r="P44" i="6"/>
  <c r="Q41" i="6" s="1"/>
  <c r="P27" i="6"/>
  <c r="Q26" i="6" s="1"/>
  <c r="R44" i="6"/>
  <c r="S41" i="6" s="1"/>
  <c r="R27" i="6"/>
  <c r="S24" i="6" s="1"/>
  <c r="T44" i="6"/>
  <c r="U41" i="6" s="1"/>
  <c r="T27" i="6"/>
  <c r="U26" i="6" s="1"/>
  <c r="V44" i="6"/>
  <c r="W43" i="6" s="1"/>
  <c r="V27" i="6"/>
  <c r="W24" i="6" s="1"/>
  <c r="X44" i="6"/>
  <c r="Y41" i="6" s="1"/>
  <c r="X27" i="6"/>
  <c r="Y26" i="6" s="1"/>
  <c r="W35" i="8" l="1"/>
  <c r="S13" i="8"/>
  <c r="S28" i="8" s="1"/>
  <c r="W39" i="8"/>
  <c r="W27" i="8"/>
  <c r="W13" i="8"/>
  <c r="U25" i="8"/>
  <c r="U13" i="8"/>
  <c r="U15" i="8"/>
  <c r="U7" i="8"/>
  <c r="U18" i="8"/>
  <c r="W34" i="8"/>
  <c r="W43" i="8"/>
  <c r="U8" i="8"/>
  <c r="U19" i="8"/>
  <c r="W6" i="8"/>
  <c r="U9" i="8"/>
  <c r="U24" i="8"/>
  <c r="W10" i="8"/>
  <c r="U44" i="8"/>
  <c r="U33" i="8"/>
  <c r="W42" i="8"/>
  <c r="W33" i="8"/>
  <c r="W38" i="8"/>
  <c r="S43" i="8"/>
  <c r="S42" i="8"/>
  <c r="S41" i="8"/>
  <c r="S36" i="8"/>
  <c r="S34" i="8"/>
  <c r="S40" i="8"/>
  <c r="S35" i="8"/>
  <c r="S39" i="8"/>
  <c r="S38" i="8"/>
  <c r="U37" i="8"/>
  <c r="U41" i="8"/>
  <c r="U5" i="8"/>
  <c r="U12" i="8"/>
  <c r="U23" i="8"/>
  <c r="U34" i="8"/>
  <c r="U42" i="8"/>
  <c r="W36" i="8"/>
  <c r="W41" i="8"/>
  <c r="U38" i="8"/>
  <c r="W16" i="8"/>
  <c r="W24" i="8"/>
  <c r="U6" i="8"/>
  <c r="U10" i="8"/>
  <c r="U16" i="8"/>
  <c r="U20" i="8"/>
  <c r="U26" i="8"/>
  <c r="W7" i="8"/>
  <c r="W11" i="8"/>
  <c r="W17" i="8"/>
  <c r="W21" i="8"/>
  <c r="W25" i="8"/>
  <c r="W40" i="8"/>
  <c r="W44" i="8"/>
  <c r="U11" i="8"/>
  <c r="U17" i="8"/>
  <c r="U22" i="8"/>
  <c r="U27" i="8"/>
  <c r="W8" i="8"/>
  <c r="W12" i="8"/>
  <c r="W18" i="8"/>
  <c r="W22" i="8"/>
  <c r="W26" i="8"/>
  <c r="W20" i="8"/>
  <c r="W5" i="8"/>
  <c r="W9" i="8"/>
  <c r="W15" i="8"/>
  <c r="W19" i="8"/>
  <c r="W23" i="8"/>
  <c r="U35" i="8"/>
  <c r="U39" i="8"/>
  <c r="U43" i="8"/>
  <c r="U21" i="8"/>
  <c r="U36" i="8"/>
  <c r="U40" i="8"/>
  <c r="U23" i="6"/>
  <c r="G11" i="6"/>
  <c r="G15" i="6"/>
  <c r="G19" i="6"/>
  <c r="Q8" i="6"/>
  <c r="O15" i="6"/>
  <c r="G8" i="6"/>
  <c r="G12" i="6"/>
  <c r="G16" i="6"/>
  <c r="G20" i="6"/>
  <c r="G24" i="6"/>
  <c r="O11" i="6"/>
  <c r="G7" i="6"/>
  <c r="G23" i="6"/>
  <c r="U7" i="6"/>
  <c r="Q16" i="6"/>
  <c r="O23" i="6"/>
  <c r="I39" i="6"/>
  <c r="G36" i="6"/>
  <c r="G5" i="6"/>
  <c r="G9" i="6"/>
  <c r="G13" i="6"/>
  <c r="G17" i="6"/>
  <c r="G21" i="6"/>
  <c r="G25" i="6"/>
  <c r="U15" i="6"/>
  <c r="Q24" i="6"/>
  <c r="O7" i="6"/>
  <c r="G6" i="6"/>
  <c r="G10" i="6"/>
  <c r="G14" i="6"/>
  <c r="G18" i="6"/>
  <c r="G22" i="6"/>
  <c r="M9" i="6"/>
  <c r="M25" i="6"/>
  <c r="K19" i="6"/>
  <c r="I37" i="6"/>
  <c r="I26" i="6"/>
  <c r="I18" i="6"/>
  <c r="I10" i="6"/>
  <c r="I12" i="6"/>
  <c r="W9" i="6"/>
  <c r="W17" i="6"/>
  <c r="U19" i="6"/>
  <c r="S22" i="6"/>
  <c r="M36" i="6"/>
  <c r="O19" i="6"/>
  <c r="M13" i="6"/>
  <c r="K7" i="6"/>
  <c r="K23" i="6"/>
  <c r="I43" i="6"/>
  <c r="I35" i="6"/>
  <c r="I24" i="6"/>
  <c r="I16" i="6"/>
  <c r="I8" i="6"/>
  <c r="G34" i="6"/>
  <c r="G42" i="6"/>
  <c r="S6" i="6"/>
  <c r="K15" i="6"/>
  <c r="I20" i="6"/>
  <c r="S14" i="6"/>
  <c r="Q42" i="6"/>
  <c r="W25" i="6"/>
  <c r="O34" i="6"/>
  <c r="M17" i="6"/>
  <c r="K11" i="6"/>
  <c r="I41" i="6"/>
  <c r="I33" i="6"/>
  <c r="I22" i="6"/>
  <c r="I14" i="6"/>
  <c r="I6" i="6"/>
  <c r="I40" i="6"/>
  <c r="I36" i="6"/>
  <c r="I32" i="6"/>
  <c r="I25" i="6"/>
  <c r="I21" i="6"/>
  <c r="I17" i="6"/>
  <c r="I13" i="6"/>
  <c r="I9" i="6"/>
  <c r="I5" i="6"/>
  <c r="G35" i="6"/>
  <c r="G39" i="6"/>
  <c r="G43" i="6"/>
  <c r="I42" i="6"/>
  <c r="I38" i="6"/>
  <c r="I23" i="6"/>
  <c r="I19" i="6"/>
  <c r="I15" i="6"/>
  <c r="I11" i="6"/>
  <c r="G33" i="6"/>
  <c r="G37" i="6"/>
  <c r="U32" i="6"/>
  <c r="O38" i="6"/>
  <c r="S38" i="6"/>
  <c r="W10" i="6"/>
  <c r="W18" i="6"/>
  <c r="W26" i="6"/>
  <c r="S9" i="6"/>
  <c r="S17" i="6"/>
  <c r="S25" i="6"/>
  <c r="Q11" i="6"/>
  <c r="Q19" i="6"/>
  <c r="O35" i="6"/>
  <c r="O40" i="6"/>
  <c r="M38" i="6"/>
  <c r="O8" i="6"/>
  <c r="O16" i="6"/>
  <c r="O24" i="6"/>
  <c r="M10" i="6"/>
  <c r="M18" i="6"/>
  <c r="M26" i="6"/>
  <c r="K12" i="6"/>
  <c r="K16" i="6"/>
  <c r="K20" i="6"/>
  <c r="K24" i="6"/>
  <c r="U37" i="6"/>
  <c r="S32" i="6"/>
  <c r="S40" i="6"/>
  <c r="Q32" i="6"/>
  <c r="W5" i="6"/>
  <c r="W13" i="6"/>
  <c r="W21" i="6"/>
  <c r="S10" i="6"/>
  <c r="S18" i="6"/>
  <c r="S26" i="6"/>
  <c r="Q12" i="6"/>
  <c r="Q20" i="6"/>
  <c r="O32" i="6"/>
  <c r="O36" i="6"/>
  <c r="O41" i="6"/>
  <c r="M32" i="6"/>
  <c r="M40" i="6"/>
  <c r="K32" i="6"/>
  <c r="K40" i="6"/>
  <c r="O5" i="6"/>
  <c r="O9" i="6"/>
  <c r="O13" i="6"/>
  <c r="O17" i="6"/>
  <c r="O21" i="6"/>
  <c r="O25" i="6"/>
  <c r="M7" i="6"/>
  <c r="M11" i="6"/>
  <c r="M15" i="6"/>
  <c r="M19" i="6"/>
  <c r="M23" i="6"/>
  <c r="K5" i="6"/>
  <c r="K9" i="6"/>
  <c r="K13" i="6"/>
  <c r="K17" i="6"/>
  <c r="K21" i="6"/>
  <c r="K25" i="6"/>
  <c r="S36" i="6"/>
  <c r="U33" i="6"/>
  <c r="K38" i="6"/>
  <c r="Q5" i="6"/>
  <c r="O12" i="6"/>
  <c r="O20" i="6"/>
  <c r="M6" i="6"/>
  <c r="M27" i="6" s="1"/>
  <c r="M14" i="6"/>
  <c r="M22" i="6"/>
  <c r="K8" i="6"/>
  <c r="Y40" i="6"/>
  <c r="U38" i="6"/>
  <c r="S34" i="6"/>
  <c r="S42" i="6"/>
  <c r="Q36" i="6"/>
  <c r="W6" i="6"/>
  <c r="W14" i="6"/>
  <c r="W22" i="6"/>
  <c r="U11" i="6"/>
  <c r="S5" i="6"/>
  <c r="S13" i="6"/>
  <c r="S21" i="6"/>
  <c r="Q7" i="6"/>
  <c r="Q15" i="6"/>
  <c r="Q23" i="6"/>
  <c r="O33" i="6"/>
  <c r="O37" i="6"/>
  <c r="O42" i="6"/>
  <c r="M34" i="6"/>
  <c r="M42" i="6"/>
  <c r="K34" i="6"/>
  <c r="K42" i="6"/>
  <c r="O6" i="6"/>
  <c r="O10" i="6"/>
  <c r="O14" i="6"/>
  <c r="O18" i="6"/>
  <c r="O22" i="6"/>
  <c r="M8" i="6"/>
  <c r="M12" i="6"/>
  <c r="M16" i="6"/>
  <c r="M20" i="6"/>
  <c r="M24" i="6"/>
  <c r="K6" i="6"/>
  <c r="K10" i="6"/>
  <c r="K14" i="6"/>
  <c r="K18" i="6"/>
  <c r="K22" i="6"/>
  <c r="K35" i="6"/>
  <c r="K39" i="6"/>
  <c r="K43" i="6"/>
  <c r="K33" i="6"/>
  <c r="K37" i="6"/>
  <c r="M35" i="6"/>
  <c r="M39" i="6"/>
  <c r="M43" i="6"/>
  <c r="M33" i="6"/>
  <c r="M37" i="6"/>
  <c r="O39" i="6"/>
  <c r="W33" i="6"/>
  <c r="W38" i="6"/>
  <c r="Y11" i="6"/>
  <c r="Y19" i="6"/>
  <c r="Y33" i="6"/>
  <c r="Q33" i="6"/>
  <c r="Q37" i="6"/>
  <c r="Y8" i="6"/>
  <c r="Y16" i="6"/>
  <c r="Y20" i="6"/>
  <c r="U12" i="6"/>
  <c r="U20" i="6"/>
  <c r="Y35" i="6"/>
  <c r="W36" i="6"/>
  <c r="W41" i="6"/>
  <c r="Q34" i="6"/>
  <c r="Q38" i="6"/>
  <c r="Y5" i="6"/>
  <c r="Y9" i="6"/>
  <c r="Y13" i="6"/>
  <c r="Y17" i="6"/>
  <c r="Y21" i="6"/>
  <c r="Y25" i="6"/>
  <c r="W7" i="6"/>
  <c r="W11" i="6"/>
  <c r="W15" i="6"/>
  <c r="W19" i="6"/>
  <c r="W23" i="6"/>
  <c r="U5" i="6"/>
  <c r="U9" i="6"/>
  <c r="U13" i="6"/>
  <c r="U17" i="6"/>
  <c r="U21" i="6"/>
  <c r="U25" i="6"/>
  <c r="S7" i="6"/>
  <c r="S11" i="6"/>
  <c r="S15" i="6"/>
  <c r="S19" i="6"/>
  <c r="S23" i="6"/>
  <c r="Q9" i="6"/>
  <c r="Q13" i="6"/>
  <c r="Q17" i="6"/>
  <c r="Q21" i="6"/>
  <c r="Q25" i="6"/>
  <c r="Y7" i="6"/>
  <c r="Y15" i="6"/>
  <c r="Y23" i="6"/>
  <c r="W34" i="6"/>
  <c r="W40" i="6"/>
  <c r="Y12" i="6"/>
  <c r="Y24" i="6"/>
  <c r="U8" i="6"/>
  <c r="U16" i="6"/>
  <c r="U24" i="6"/>
  <c r="Y37" i="6"/>
  <c r="W32" i="6"/>
  <c r="W37" i="6"/>
  <c r="W42" i="6"/>
  <c r="Q35" i="6"/>
  <c r="Q40" i="6"/>
  <c r="Y6" i="6"/>
  <c r="Y10" i="6"/>
  <c r="Y14" i="6"/>
  <c r="Y18" i="6"/>
  <c r="Y22" i="6"/>
  <c r="W8" i="6"/>
  <c r="W12" i="6"/>
  <c r="W16" i="6"/>
  <c r="W20" i="6"/>
  <c r="U6" i="6"/>
  <c r="U10" i="6"/>
  <c r="U14" i="6"/>
  <c r="U18" i="6"/>
  <c r="U22" i="6"/>
  <c r="S8" i="6"/>
  <c r="S12" i="6"/>
  <c r="S16" i="6"/>
  <c r="S20" i="6"/>
  <c r="Q6" i="6"/>
  <c r="Q10" i="6"/>
  <c r="Q14" i="6"/>
  <c r="Q18" i="6"/>
  <c r="Q22" i="6"/>
  <c r="Q39" i="6"/>
  <c r="Q43" i="6"/>
  <c r="S35" i="6"/>
  <c r="S39" i="6"/>
  <c r="S43" i="6"/>
  <c r="S33" i="6"/>
  <c r="S37" i="6"/>
  <c r="Y32" i="6"/>
  <c r="Y36" i="6"/>
  <c r="Y42" i="6"/>
  <c r="U34" i="6"/>
  <c r="U40" i="6"/>
  <c r="U36" i="6"/>
  <c r="U42" i="6"/>
  <c r="Y34" i="6"/>
  <c r="Y38" i="6"/>
  <c r="U35" i="6"/>
  <c r="U39" i="6"/>
  <c r="U43" i="6"/>
  <c r="W35" i="6"/>
  <c r="W39" i="6"/>
  <c r="Y39" i="6"/>
  <c r="Y43" i="6"/>
  <c r="X45" i="8"/>
  <c r="Y42" i="8" s="1"/>
  <c r="X28" i="8"/>
  <c r="D27" i="6"/>
  <c r="D44" i="6"/>
  <c r="E33" i="6" s="1"/>
  <c r="Y36" i="8"/>
  <c r="Y35" i="8" l="1"/>
  <c r="O27" i="6"/>
  <c r="M44" i="6"/>
  <c r="K27" i="6"/>
  <c r="Y5" i="8"/>
  <c r="Y13" i="8"/>
  <c r="Y40" i="8"/>
  <c r="Y33" i="8"/>
  <c r="Y34" i="8"/>
  <c r="Y41" i="8"/>
  <c r="Y16" i="8"/>
  <c r="Y39" i="8"/>
  <c r="Y37" i="8"/>
  <c r="Y9" i="8"/>
  <c r="Y44" i="8"/>
  <c r="Y43" i="8"/>
  <c r="W45" i="8"/>
  <c r="Y12" i="8"/>
  <c r="Y27" i="8"/>
  <c r="Y24" i="8"/>
  <c r="Y26" i="8"/>
  <c r="Y20" i="8"/>
  <c r="Y21" i="8"/>
  <c r="Y38" i="8"/>
  <c r="Y22" i="8"/>
  <c r="Y25" i="8"/>
  <c r="Y23" i="8"/>
  <c r="Y7" i="8"/>
  <c r="Y18" i="8"/>
  <c r="Y10" i="8"/>
  <c r="Y11" i="8"/>
  <c r="Y19" i="8"/>
  <c r="Y6" i="8"/>
  <c r="Y17" i="8"/>
  <c r="Y8" i="8"/>
  <c r="Y15" i="8"/>
  <c r="W28" i="8"/>
  <c r="U28" i="8"/>
  <c r="E12" i="6"/>
  <c r="E5" i="6"/>
  <c r="E11" i="6"/>
  <c r="G44" i="6"/>
  <c r="I44" i="6"/>
  <c r="I27" i="6"/>
  <c r="K44" i="6"/>
  <c r="E10" i="6"/>
  <c r="O44" i="6"/>
  <c r="E24" i="6"/>
  <c r="S44" i="6"/>
  <c r="E25" i="6"/>
  <c r="E8" i="6"/>
  <c r="E21" i="6"/>
  <c r="Q44" i="6"/>
  <c r="Y44" i="6"/>
  <c r="E38" i="6"/>
  <c r="U44" i="6"/>
  <c r="W44" i="6"/>
  <c r="E35" i="6"/>
  <c r="E40" i="6"/>
  <c r="E39" i="6"/>
  <c r="E34" i="6"/>
  <c r="E42" i="6"/>
  <c r="E43" i="6"/>
  <c r="E36" i="6"/>
  <c r="E41" i="6"/>
  <c r="E17" i="6"/>
  <c r="E16" i="6"/>
  <c r="E32" i="6"/>
  <c r="E37" i="6"/>
  <c r="E7" i="6"/>
  <c r="E20" i="6"/>
  <c r="E13" i="6"/>
  <c r="E23" i="6"/>
  <c r="E19" i="6"/>
  <c r="E14" i="6"/>
  <c r="E6" i="6"/>
  <c r="E15" i="6"/>
  <c r="E26" i="6"/>
  <c r="E22" i="6"/>
  <c r="E18" i="6"/>
  <c r="E9" i="6"/>
  <c r="Y28" i="8" l="1"/>
  <c r="Y45" i="8"/>
  <c r="G27" i="6"/>
  <c r="Q27" i="6"/>
  <c r="S27" i="6"/>
  <c r="U27" i="6"/>
  <c r="W27" i="6"/>
  <c r="Y27" i="6"/>
  <c r="E44" i="6"/>
  <c r="E27" i="6"/>
  <c r="Q28" i="8"/>
  <c r="Q45" i="8"/>
</calcChain>
</file>

<file path=xl/sharedStrings.xml><?xml version="1.0" encoding="utf-8"?>
<sst xmlns="http://schemas.openxmlformats.org/spreadsheetml/2006/main" count="361" uniqueCount="94">
  <si>
    <t>年度</t>
  </si>
  <si>
    <t>区分</t>
  </si>
  <si>
    <t>決算額</t>
  </si>
  <si>
    <t>構成比</t>
  </si>
  <si>
    <t>地方税</t>
  </si>
  <si>
    <t>地方譲与税</t>
  </si>
  <si>
    <t>利子割交付金</t>
  </si>
  <si>
    <t>軽油・自動車交付金</t>
  </si>
  <si>
    <t>地方交付税</t>
  </si>
  <si>
    <t>交通安全交付金</t>
  </si>
  <si>
    <t>分担金・負担金</t>
  </si>
  <si>
    <t>使用料・手数料</t>
  </si>
  <si>
    <t>国庫支出金</t>
  </si>
  <si>
    <t>都道府県支出金</t>
  </si>
  <si>
    <t>財産収入</t>
  </si>
  <si>
    <t>繰入金</t>
  </si>
  <si>
    <t>繰越金</t>
  </si>
  <si>
    <t>諸収入</t>
  </si>
  <si>
    <t>地方債</t>
  </si>
  <si>
    <t>合　　　計</t>
  </si>
  <si>
    <t>（歳出）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</si>
  <si>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</si>
  <si>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</si>
  <si>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</si>
  <si>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</si>
  <si>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</si>
  <si>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</si>
  <si>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</si>
  <si>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</si>
  <si>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</si>
  <si>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</si>
  <si>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</si>
  <si>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</si>
  <si>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（単位：千円・％）</t>
  </si>
  <si>
    <t>地方消費税交付金</t>
  </si>
  <si>
    <t>ゴルフ場利用税交付金</t>
  </si>
  <si>
    <t>地方特例交付金</t>
  </si>
  <si>
    <t>★普通会計歳入歳出決算の推移</t>
    <rPh sb="12" eb="14">
      <t>スイイ</t>
    </rPh>
    <phoneticPr fontId="4"/>
  </si>
  <si>
    <t>（歳入）</t>
    <rPh sb="2" eb="3">
      <t>ニュウ</t>
    </rPh>
    <phoneticPr fontId="4"/>
  </si>
  <si>
    <t>配当割交付金</t>
    <rPh sb="0" eb="2">
      <t>ハイトウ</t>
    </rPh>
    <rPh sb="2" eb="3">
      <t>ワ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</si>
  <si>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</si>
  <si>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寄附金</t>
    <rPh sb="0" eb="2">
      <t>キフ</t>
    </rPh>
    <phoneticPr fontId="4"/>
  </si>
  <si>
    <t>平成18年度</t>
    <rPh sb="4" eb="6">
      <t>ネンド</t>
    </rPh>
    <phoneticPr fontId="4"/>
  </si>
  <si>
    <t>平成19年度</t>
    <rPh sb="4" eb="6">
      <t>ネンド</t>
    </rPh>
    <phoneticPr fontId="4"/>
  </si>
  <si>
    <t>平成20年度</t>
    <rPh sb="4" eb="6">
      <t>ネンド</t>
    </rPh>
    <phoneticPr fontId="4"/>
  </si>
  <si>
    <t>平成21年度</t>
    <rPh sb="4" eb="6">
      <t>ネンド</t>
    </rPh>
    <phoneticPr fontId="4"/>
  </si>
  <si>
    <t>平成22年度</t>
    <rPh sb="4" eb="6">
      <t>ネンド</t>
    </rPh>
    <phoneticPr fontId="4"/>
  </si>
  <si>
    <t>平成12年度</t>
    <rPh sb="4" eb="6">
      <t>ネンド</t>
    </rPh>
    <phoneticPr fontId="4"/>
  </si>
  <si>
    <t>平成13年度</t>
    <rPh sb="4" eb="6">
      <t>ネンド</t>
    </rPh>
    <phoneticPr fontId="4"/>
  </si>
  <si>
    <t>平成14年度</t>
    <rPh sb="4" eb="6">
      <t>ネンド</t>
    </rPh>
    <phoneticPr fontId="4"/>
  </si>
  <si>
    <t>平成15年度</t>
    <rPh sb="4" eb="6">
      <t>ネンド</t>
    </rPh>
    <phoneticPr fontId="4"/>
  </si>
  <si>
    <t>平成16年度</t>
    <rPh sb="4" eb="6">
      <t>ネンド</t>
    </rPh>
    <phoneticPr fontId="4"/>
  </si>
  <si>
    <t>平成17年度</t>
    <rPh sb="4" eb="6">
      <t>ネンド</t>
    </rPh>
    <phoneticPr fontId="4"/>
  </si>
  <si>
    <t>特別地方消費税交付金</t>
    <rPh sb="0" eb="2">
      <t>トクベツ</t>
    </rPh>
    <phoneticPr fontId="4"/>
  </si>
  <si>
    <t>平成23年度</t>
    <rPh sb="4" eb="6">
      <t>ネンド</t>
    </rPh>
    <phoneticPr fontId="4"/>
  </si>
  <si>
    <t>平成24年度</t>
    <rPh sb="4" eb="6">
      <t>ネンド</t>
    </rPh>
    <phoneticPr fontId="4"/>
  </si>
  <si>
    <t>平成25年度</t>
    <rPh sb="4" eb="6">
      <t>ネンド</t>
    </rPh>
    <phoneticPr fontId="4"/>
  </si>
  <si>
    <t>区    分</t>
  </si>
  <si>
    <t>区    分</t>
    <phoneticPr fontId="10"/>
  </si>
  <si>
    <t>年     度</t>
  </si>
  <si>
    <t>年     度</t>
    <phoneticPr fontId="10"/>
  </si>
  <si>
    <t>区        分</t>
    <phoneticPr fontId="10"/>
  </si>
  <si>
    <t>年       度</t>
    <phoneticPr fontId="10"/>
  </si>
  <si>
    <t>平成26年度</t>
    <rPh sb="4" eb="6">
      <t>ネンド</t>
    </rPh>
    <phoneticPr fontId="4"/>
  </si>
  <si>
    <t>平成27年度</t>
    <rPh sb="4" eb="6">
      <t>ネンド</t>
    </rPh>
    <phoneticPr fontId="4"/>
  </si>
  <si>
    <t>平成28年度</t>
    <rPh sb="4" eb="6">
      <t>ネンド</t>
    </rPh>
    <phoneticPr fontId="4"/>
  </si>
  <si>
    <t>資料：企画財政課</t>
    <rPh sb="3" eb="5">
      <t>キカク</t>
    </rPh>
    <phoneticPr fontId="10"/>
  </si>
  <si>
    <t>【茅野市】</t>
    <rPh sb="1" eb="4">
      <t>チノシ</t>
    </rPh>
    <phoneticPr fontId="10"/>
  </si>
  <si>
    <t>-</t>
    <phoneticPr fontId="10"/>
  </si>
  <si>
    <t>平成29年度</t>
    <rPh sb="4" eb="6">
      <t>ネンド</t>
    </rPh>
    <phoneticPr fontId="4"/>
  </si>
  <si>
    <t>注:上記金額は、地方財政状況調査報告数値に基づいているため、実際の決算額と差異がある。</t>
    <phoneticPr fontId="10"/>
  </si>
  <si>
    <t>平成30年度</t>
    <rPh sb="4" eb="6">
      <t>ネンド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</si>
  <si>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</si>
  <si>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10"/>
  </si>
  <si>
    <t>資料：財政課</t>
    <rPh sb="3" eb="5">
      <t>ザイセイ</t>
    </rPh>
    <phoneticPr fontId="10"/>
  </si>
  <si>
    <t>令和元年度</t>
    <rPh sb="0" eb="2">
      <t>レイワ</t>
    </rPh>
    <rPh sb="2" eb="3">
      <t>ガン</t>
    </rPh>
    <rPh sb="3" eb="5">
      <t>ネンド</t>
    </rPh>
    <phoneticPr fontId="10"/>
  </si>
  <si>
    <t>配当割交付金</t>
    <rPh sb="0" eb="2">
      <t>ハイトウ</t>
    </rPh>
    <rPh sb="2" eb="3">
      <t>ワ</t>
    </rPh>
    <rPh sb="3" eb="6">
      <t>コウフキン</t>
    </rPh>
    <phoneticPr fontId="5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</si>
  <si>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5"/>
  </si>
  <si>
    <t>自動車税環境性能割交付</t>
  </si>
  <si>
    <t>法人事業税交付金</t>
    <rPh sb="0" eb="2">
      <t>ホウジン</t>
    </rPh>
    <rPh sb="2" eb="5">
      <t>ジギョウゼイ</t>
    </rPh>
    <rPh sb="5" eb="8">
      <t>コウフキン</t>
    </rPh>
    <phoneticPr fontId="5"/>
  </si>
  <si>
    <t>寄附金</t>
    <rPh sb="0" eb="2">
      <t>キフ</t>
    </rPh>
    <phoneticPr fontId="5"/>
  </si>
  <si>
    <t>令和2年度</t>
    <rPh sb="0" eb="2">
      <t>レイワ</t>
    </rPh>
    <rPh sb="3" eb="5">
      <t>ネンド</t>
    </rPh>
    <phoneticPr fontId="10"/>
  </si>
  <si>
    <t>令和2年度</t>
    <rPh sb="0" eb="2">
      <t>レイワ</t>
    </rPh>
    <rPh sb="3" eb="5">
      <t>ネンド</t>
    </rPh>
    <phoneticPr fontId="4"/>
  </si>
  <si>
    <t>-</t>
  </si>
  <si>
    <t>-</t>
    <phoneticPr fontId="4"/>
  </si>
  <si>
    <t>令和3年度</t>
    <rPh sb="0" eb="2">
      <t>レイワ</t>
    </rPh>
    <rPh sb="3" eb="5">
      <t>ネンド</t>
    </rPh>
    <phoneticPr fontId="10"/>
  </si>
  <si>
    <t>令和3年度</t>
    <rPh sb="0" eb="2">
      <t>レイワ</t>
    </rPh>
    <rPh sb="3" eb="5">
      <t>ネンド</t>
    </rPh>
    <phoneticPr fontId="4"/>
  </si>
  <si>
    <t>令和4年度</t>
    <rPh sb="0" eb="2">
      <t>レイワ</t>
    </rPh>
    <rPh sb="3" eb="5">
      <t>ネンド</t>
    </rPh>
    <phoneticPr fontId="10"/>
  </si>
  <si>
    <t>令和2年度</t>
  </si>
  <si>
    <t>令和4年度</t>
    <rPh sb="0" eb="2">
      <t>レイワ</t>
    </rPh>
    <rPh sb="3" eb="5">
      <t>ネンド</t>
    </rPh>
    <phoneticPr fontId="4"/>
  </si>
  <si>
    <t xml:space="preserve">　 </t>
    <phoneticPr fontId="4"/>
  </si>
  <si>
    <t>※上記金額は、地方財政状況調査報告数値に基づいているため、実際の決算額と差異がある。</t>
    <phoneticPr fontId="10"/>
  </si>
  <si>
    <t>※構成比は端数処理により100％にならないこともある。</t>
    <rPh sb="1" eb="3">
      <t>コウセイ</t>
    </rPh>
    <rPh sb="3" eb="4">
      <t>ヒ</t>
    </rPh>
    <rPh sb="5" eb="7">
      <t>ハスウ</t>
    </rPh>
    <rPh sb="7" eb="9">
      <t>ショリ</t>
    </rPh>
    <phoneticPr fontId="10"/>
  </si>
  <si>
    <t>※構成比は端数処理により100％にならないこともある。</t>
    <rPh sb="1" eb="4">
      <t>コウセイヒ</t>
    </rPh>
    <rPh sb="5" eb="9">
      <t>ハスウショリ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</si>
</sst>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76" formatCode="0.0"/>
    <numFmt numFmtId="177" formatCode="#,##0;\-#,##0;&quot;-&quot;"/>
    <numFmt numFmtId="178" formatCode="_ * #,##0.0_ ;_ * \-#,##0.0_ ;_ * &quot;-&quot;_ ;_ @_ "/>
    <numFmt numFmtId="179" formatCode="_ * #,##0.0_ ;_ * \-#,##0.0_ ;_ * &quot;-&quot;?_ ;_ @_ "/>
    <numFmt numFmtId="180" formatCode="#,##0_);[Red]\(#,##0\)"/>
    <numFmt numFmtId="181" formatCode="_ * #,##0_ ;_ * \-#,##0_ ;_ * &quot;-&quot;?_ ;_ @_ "/>
    <numFmt numFmtId="182" formatCode="_ * #,##0.00_ ;_ * \-#,##0.00_ ;_ * &quot;-&quot;_ ;_ @_ "/>
    <numFmt numFmtId="183" formatCode="#,##0.0_);[Red]\(#,##0.0\)"/>
    <numFmt numFmtId="184" formatCode="0.0;&quot;△ &quot;0.0"/>
    <numFmt numFmtId="185" formatCode="#,##0_ "/>
    <numFmt numFmtId="186" formatCode="0_);[Red]\(0\)"/>
  </numFmts>
  <fonts count="11">
    <font>
      <sz val="11"/>
      <name val="明朝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明朝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77" fontId="1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2" fillId="0" borderId="0"/>
  </cellStyleXfs>
  <cellXfs count="275">
    <xf numFmtId="0" fontId="0" fillId="0" borderId="0" xfId="0"/>
    <xf numFmtId="0" fontId="5" fillId="0" borderId="0" xfId="0" quotePrefix="1" applyFont="1" applyAlignment="1">
      <alignment vertical="center"/>
    </xf>
    <xf numFmtId="0" fontId="5" fillId="0" borderId="0" xfId="0" applyFont="1"/>
    <xf numFmtId="0" fontId="6" fillId="0" borderId="0" xfId="0" quotePrefix="1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7" fillId="0" borderId="0" xfId="0" applyFont="1"/>
    <xf numFmtId="0" fontId="7" fillId="0" borderId="0" xfId="0" applyFont="1" applyBorder="1" applyAlignment="1">
      <alignment horizontal="right" vertical="center"/>
    </xf>
    <xf numFmtId="0" fontId="7" fillId="0" borderId="0" xfId="0" quotePrefix="1" applyFont="1" applyBorder="1" applyAlignment="1">
      <alignment horizontal="right"/>
    </xf>
    <xf numFmtId="0" fontId="7" fillId="0" borderId="3" xfId="0" applyFont="1" applyBorder="1" applyAlignment="1">
      <alignment horizontal="right" vertical="center"/>
    </xf>
    <xf numFmtId="0" fontId="7" fillId="0" borderId="0" xfId="0" quotePrefix="1" applyFont="1" applyBorder="1" applyAlignment="1">
      <alignment horizontal="left" vertical="center"/>
    </xf>
    <xf numFmtId="58" fontId="7" fillId="0" borderId="4" xfId="0" applyNumberFormat="1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58" fontId="7" fillId="0" borderId="4" xfId="0" applyNumberFormat="1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center" vertical="center"/>
    </xf>
    <xf numFmtId="0" fontId="8" fillId="0" borderId="0" xfId="0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3" fontId="7" fillId="0" borderId="16" xfId="0" applyNumberFormat="1" applyFont="1" applyBorder="1" applyAlignment="1">
      <alignment vertical="center"/>
    </xf>
    <xf numFmtId="0" fontId="8" fillId="0" borderId="17" xfId="0" applyFont="1" applyBorder="1"/>
    <xf numFmtId="3" fontId="7" fillId="0" borderId="18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horizontal="right" vertical="center"/>
    </xf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24" xfId="0" applyFont="1" applyBorder="1"/>
    <xf numFmtId="3" fontId="7" fillId="0" borderId="8" xfId="0" applyNumberFormat="1" applyFont="1" applyBorder="1" applyAlignment="1">
      <alignment vertical="center"/>
    </xf>
    <xf numFmtId="176" fontId="7" fillId="0" borderId="9" xfId="0" applyNumberFormat="1" applyFont="1" applyBorder="1" applyAlignment="1">
      <alignment horizontal="right" vertical="center"/>
    </xf>
    <xf numFmtId="0" fontId="8" fillId="0" borderId="25" xfId="0" applyFont="1" applyBorder="1"/>
    <xf numFmtId="3" fontId="7" fillId="0" borderId="26" xfId="0" applyNumberFormat="1" applyFont="1" applyBorder="1" applyAlignment="1">
      <alignment horizontal="right" vertical="center"/>
    </xf>
    <xf numFmtId="1" fontId="7" fillId="0" borderId="27" xfId="0" applyNumberFormat="1" applyFont="1" applyBorder="1" applyAlignment="1">
      <alignment horizontal="right" vertical="center"/>
    </xf>
    <xf numFmtId="0" fontId="7" fillId="0" borderId="0" xfId="0" quotePrefix="1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quotePrefix="1" applyFont="1" applyAlignment="1">
      <alignment horizontal="right"/>
    </xf>
    <xf numFmtId="0" fontId="8" fillId="0" borderId="8" xfId="0" applyFont="1" applyBorder="1" applyAlignment="1">
      <alignment horizontal="distributed" vertical="center" justifyLastLine="1"/>
    </xf>
    <xf numFmtId="0" fontId="8" fillId="0" borderId="28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right"/>
    </xf>
    <xf numFmtId="178" fontId="8" fillId="0" borderId="31" xfId="0" applyNumberFormat="1" applyFont="1" applyBorder="1" applyAlignment="1">
      <alignment horizontal="right" vertical="center"/>
    </xf>
    <xf numFmtId="178" fontId="8" fillId="0" borderId="28" xfId="0" applyNumberFormat="1" applyFont="1" applyBorder="1" applyAlignment="1">
      <alignment horizontal="right" vertical="center"/>
    </xf>
    <xf numFmtId="41" fontId="8" fillId="0" borderId="32" xfId="0" applyNumberFormat="1" applyFont="1" applyBorder="1" applyAlignment="1">
      <alignment horizontal="right" vertical="center"/>
    </xf>
    <xf numFmtId="41" fontId="8" fillId="0" borderId="33" xfId="0" applyNumberFormat="1" applyFont="1" applyBorder="1" applyAlignment="1">
      <alignment horizontal="right" vertical="center"/>
    </xf>
    <xf numFmtId="41" fontId="7" fillId="0" borderId="16" xfId="0" applyNumberFormat="1" applyFont="1" applyBorder="1" applyAlignment="1">
      <alignment vertical="center"/>
    </xf>
    <xf numFmtId="41" fontId="7" fillId="0" borderId="18" xfId="0" applyNumberFormat="1" applyFont="1" applyBorder="1" applyAlignment="1">
      <alignment vertical="center"/>
    </xf>
    <xf numFmtId="41" fontId="7" fillId="0" borderId="34" xfId="0" applyNumberFormat="1" applyFont="1" applyBorder="1" applyAlignment="1">
      <alignment vertical="center"/>
    </xf>
    <xf numFmtId="41" fontId="7" fillId="0" borderId="29" xfId="0" applyNumberFormat="1" applyFont="1" applyBorder="1" applyAlignment="1">
      <alignment horizontal="right" vertical="center"/>
    </xf>
    <xf numFmtId="179" fontId="7" fillId="0" borderId="35" xfId="0" applyNumberFormat="1" applyFont="1" applyBorder="1" applyAlignment="1">
      <alignment horizontal="right" vertical="center"/>
    </xf>
    <xf numFmtId="179" fontId="7" fillId="0" borderId="19" xfId="0" applyNumberFormat="1" applyFont="1" applyBorder="1" applyAlignment="1">
      <alignment horizontal="right" vertical="center"/>
    </xf>
    <xf numFmtId="179" fontId="7" fillId="0" borderId="36" xfId="0" applyNumberFormat="1" applyFont="1" applyBorder="1" applyAlignment="1">
      <alignment horizontal="right" vertical="center"/>
    </xf>
    <xf numFmtId="41" fontId="7" fillId="0" borderId="37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vertical="center"/>
    </xf>
    <xf numFmtId="41" fontId="7" fillId="0" borderId="26" xfId="0" applyNumberFormat="1" applyFont="1" applyBorder="1" applyAlignment="1">
      <alignment horizontal="right" vertical="center"/>
    </xf>
    <xf numFmtId="178" fontId="7" fillId="0" borderId="19" xfId="0" applyNumberFormat="1" applyFont="1" applyBorder="1" applyAlignment="1">
      <alignment horizontal="right" vertical="center"/>
    </xf>
    <xf numFmtId="178" fontId="7" fillId="0" borderId="9" xfId="0" applyNumberFormat="1" applyFont="1" applyBorder="1" applyAlignment="1">
      <alignment horizontal="right" vertical="center"/>
    </xf>
    <xf numFmtId="178" fontId="7" fillId="0" borderId="27" xfId="0" applyNumberFormat="1" applyFont="1" applyBorder="1" applyAlignment="1">
      <alignment horizontal="right" vertical="center"/>
    </xf>
    <xf numFmtId="0" fontId="7" fillId="0" borderId="28" xfId="0" applyFont="1" applyBorder="1" applyAlignment="1">
      <alignment horizontal="distributed" vertical="center" justifyLastLine="1"/>
    </xf>
    <xf numFmtId="179" fontId="7" fillId="0" borderId="30" xfId="0" applyNumberFormat="1" applyFont="1" applyBorder="1" applyAlignment="1">
      <alignment horizontal="right" vertical="center"/>
    </xf>
    <xf numFmtId="179" fontId="7" fillId="0" borderId="31" xfId="0" applyNumberFormat="1" applyFont="1" applyBorder="1" applyAlignment="1">
      <alignment horizontal="right" vertical="center"/>
    </xf>
    <xf numFmtId="179" fontId="7" fillId="0" borderId="40" xfId="0" applyNumberFormat="1" applyFont="1" applyBorder="1" applyAlignment="1">
      <alignment horizontal="right" vertical="center"/>
    </xf>
    <xf numFmtId="41" fontId="7" fillId="0" borderId="41" xfId="0" applyNumberFormat="1" applyFont="1" applyBorder="1" applyAlignment="1">
      <alignment horizontal="right" vertical="center"/>
    </xf>
    <xf numFmtId="178" fontId="7" fillId="0" borderId="31" xfId="0" applyNumberFormat="1" applyFont="1" applyBorder="1" applyAlignment="1">
      <alignment horizontal="right" vertical="center"/>
    </xf>
    <xf numFmtId="178" fontId="7" fillId="0" borderId="28" xfId="0" applyNumberFormat="1" applyFont="1" applyBorder="1" applyAlignment="1">
      <alignment horizontal="right" vertical="center"/>
    </xf>
    <xf numFmtId="178" fontId="7" fillId="0" borderId="32" xfId="0" applyNumberFormat="1" applyFont="1" applyBorder="1" applyAlignment="1">
      <alignment horizontal="right" vertical="center"/>
    </xf>
    <xf numFmtId="41" fontId="7" fillId="0" borderId="27" xfId="0" applyNumberFormat="1" applyFont="1" applyBorder="1" applyAlignment="1">
      <alignment horizontal="right" vertical="center"/>
    </xf>
    <xf numFmtId="41" fontId="8" fillId="0" borderId="16" xfId="0" applyNumberFormat="1" applyFont="1" applyBorder="1" applyAlignment="1">
      <alignment vertical="center"/>
    </xf>
    <xf numFmtId="41" fontId="8" fillId="0" borderId="18" xfId="0" applyNumberFormat="1" applyFont="1" applyBorder="1" applyAlignment="1">
      <alignment vertical="center"/>
    </xf>
    <xf numFmtId="178" fontId="8" fillId="0" borderId="23" xfId="0" applyNumberFormat="1" applyFont="1" applyBorder="1" applyAlignment="1">
      <alignment horizontal="right" vertical="center"/>
    </xf>
    <xf numFmtId="41" fontId="8" fillId="0" borderId="3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58" fontId="8" fillId="0" borderId="45" xfId="0" applyNumberFormat="1" applyFont="1" applyBorder="1" applyAlignment="1">
      <alignment horizontal="distributed" vertical="center" indent="1"/>
    </xf>
    <xf numFmtId="0" fontId="8" fillId="0" borderId="46" xfId="0" applyFont="1" applyBorder="1" applyAlignment="1">
      <alignment horizontal="distributed" vertical="center" indent="1"/>
    </xf>
    <xf numFmtId="0" fontId="8" fillId="0" borderId="47" xfId="0" applyFont="1" applyBorder="1" applyAlignment="1">
      <alignment horizontal="distributed" vertical="center" indent="1"/>
    </xf>
    <xf numFmtId="0" fontId="8" fillId="0" borderId="48" xfId="0" applyFont="1" applyBorder="1" applyAlignment="1">
      <alignment horizontal="distributed" vertical="center" indent="1"/>
    </xf>
    <xf numFmtId="58" fontId="8" fillId="0" borderId="4" xfId="0" applyNumberFormat="1" applyFont="1" applyBorder="1" applyAlignment="1">
      <alignment horizontal="distributed" vertical="center"/>
    </xf>
    <xf numFmtId="179" fontId="8" fillId="0" borderId="30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distributed" vertical="center"/>
    </xf>
    <xf numFmtId="179" fontId="8" fillId="0" borderId="31" xfId="0" applyNumberFormat="1" applyFont="1" applyBorder="1" applyAlignment="1">
      <alignment horizontal="right" vertical="center"/>
    </xf>
    <xf numFmtId="179" fontId="8" fillId="0" borderId="23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distributed" vertical="center"/>
    </xf>
    <xf numFmtId="179" fontId="8" fillId="0" borderId="40" xfId="0" applyNumberFormat="1" applyFont="1" applyBorder="1" applyAlignment="1">
      <alignment horizontal="right" vertical="center"/>
    </xf>
    <xf numFmtId="179" fontId="8" fillId="0" borderId="39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41" fontId="8" fillId="0" borderId="29" xfId="0" applyNumberFormat="1" applyFont="1" applyBorder="1" applyAlignment="1">
      <alignment horizontal="right" vertical="center"/>
    </xf>
    <xf numFmtId="41" fontId="8" fillId="0" borderId="41" xfId="0" applyNumberFormat="1" applyFont="1" applyBorder="1" applyAlignment="1">
      <alignment horizontal="right" vertical="center"/>
    </xf>
    <xf numFmtId="41" fontId="8" fillId="0" borderId="42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distributed" vertical="center"/>
    </xf>
    <xf numFmtId="0" fontId="8" fillId="0" borderId="12" xfId="0" applyFont="1" applyBorder="1" applyAlignment="1">
      <alignment horizontal="center" vertical="center"/>
    </xf>
    <xf numFmtId="41" fontId="8" fillId="0" borderId="26" xfId="0" applyNumberFormat="1" applyFont="1" applyBorder="1" applyAlignment="1">
      <alignment horizontal="right" vertical="center"/>
    </xf>
    <xf numFmtId="180" fontId="8" fillId="0" borderId="16" xfId="0" applyNumberFormat="1" applyFont="1" applyFill="1" applyBorder="1" applyAlignment="1">
      <alignment vertical="center"/>
    </xf>
    <xf numFmtId="180" fontId="8" fillId="0" borderId="18" xfId="0" applyNumberFormat="1" applyFont="1" applyFill="1" applyBorder="1" applyAlignment="1">
      <alignment vertical="center"/>
    </xf>
    <xf numFmtId="180" fontId="8" fillId="0" borderId="34" xfId="0" applyNumberFormat="1" applyFont="1" applyFill="1" applyBorder="1" applyAlignment="1">
      <alignment vertical="center"/>
    </xf>
    <xf numFmtId="180" fontId="8" fillId="0" borderId="8" xfId="0" applyNumberFormat="1" applyFont="1" applyFill="1" applyBorder="1" applyAlignment="1">
      <alignment vertical="center"/>
    </xf>
    <xf numFmtId="41" fontId="8" fillId="0" borderId="16" xfId="0" applyNumberFormat="1" applyFont="1" applyFill="1" applyBorder="1" applyAlignment="1">
      <alignment vertical="center"/>
    </xf>
    <xf numFmtId="41" fontId="8" fillId="0" borderId="18" xfId="0" applyNumberFormat="1" applyFont="1" applyFill="1" applyBorder="1" applyAlignment="1">
      <alignment vertical="center"/>
    </xf>
    <xf numFmtId="41" fontId="8" fillId="0" borderId="34" xfId="0" applyNumberFormat="1" applyFont="1" applyFill="1" applyBorder="1" applyAlignment="1">
      <alignment vertical="center"/>
    </xf>
    <xf numFmtId="0" fontId="5" fillId="0" borderId="0" xfId="0" applyFont="1" applyFill="1"/>
    <xf numFmtId="0" fontId="8" fillId="0" borderId="0" xfId="0" applyFont="1" applyFill="1" applyAlignment="1"/>
    <xf numFmtId="0" fontId="8" fillId="0" borderId="8" xfId="0" applyFont="1" applyFill="1" applyBorder="1" applyAlignment="1">
      <alignment horizontal="distributed" vertical="center" justifyLastLine="1"/>
    </xf>
    <xf numFmtId="41" fontId="8" fillId="0" borderId="29" xfId="0" applyNumberFormat="1" applyFont="1" applyFill="1" applyBorder="1" applyAlignment="1">
      <alignment horizontal="right" vertical="center"/>
    </xf>
    <xf numFmtId="0" fontId="8" fillId="0" borderId="0" xfId="0" applyFont="1" applyFill="1"/>
    <xf numFmtId="41" fontId="8" fillId="0" borderId="8" xfId="0" applyNumberFormat="1" applyFont="1" applyFill="1" applyBorder="1" applyAlignment="1">
      <alignment vertical="center"/>
    </xf>
    <xf numFmtId="41" fontId="8" fillId="0" borderId="26" xfId="0" applyNumberFormat="1" applyFont="1" applyFill="1" applyBorder="1" applyAlignment="1">
      <alignment horizontal="right" vertical="center"/>
    </xf>
    <xf numFmtId="0" fontId="9" fillId="0" borderId="0" xfId="0" applyFont="1" applyFill="1"/>
    <xf numFmtId="41" fontId="8" fillId="0" borderId="57" xfId="0" applyNumberFormat="1" applyFont="1" applyFill="1" applyBorder="1" applyAlignment="1">
      <alignment vertical="center"/>
    </xf>
    <xf numFmtId="0" fontId="8" fillId="0" borderId="34" xfId="0" applyFont="1" applyFill="1" applyBorder="1" applyAlignment="1">
      <alignment horizontal="distributed" vertical="center" justifyLastLine="1"/>
    </xf>
    <xf numFmtId="0" fontId="8" fillId="0" borderId="3" xfId="0" applyFont="1" applyBorder="1" applyAlignment="1">
      <alignment horizontal="right" vertical="center" indent="1"/>
    </xf>
    <xf numFmtId="0" fontId="8" fillId="0" borderId="0" xfId="0" quotePrefix="1" applyFont="1" applyBorder="1" applyAlignment="1">
      <alignment horizontal="left" vertical="center" indent="1"/>
    </xf>
    <xf numFmtId="0" fontId="8" fillId="0" borderId="43" xfId="0" applyFont="1" applyBorder="1" applyAlignment="1">
      <alignment horizontal="right" vertical="center" indent="1"/>
    </xf>
    <xf numFmtId="0" fontId="8" fillId="0" borderId="44" xfId="0" quotePrefix="1" applyFont="1" applyBorder="1" applyAlignment="1">
      <alignment horizontal="left" vertical="center" indent="1"/>
    </xf>
    <xf numFmtId="0" fontId="8" fillId="0" borderId="40" xfId="0" applyFont="1" applyBorder="1" applyAlignment="1">
      <alignment horizontal="distributed" vertical="center" justifyLastLine="1"/>
    </xf>
    <xf numFmtId="179" fontId="8" fillId="0" borderId="61" xfId="0" applyNumberFormat="1" applyFont="1" applyBorder="1" applyAlignment="1">
      <alignment horizontal="right" vertical="center"/>
    </xf>
    <xf numFmtId="179" fontId="8" fillId="0" borderId="28" xfId="0" applyNumberFormat="1" applyFont="1" applyBorder="1" applyAlignment="1">
      <alignment horizontal="right" vertical="center"/>
    </xf>
    <xf numFmtId="179" fontId="8" fillId="0" borderId="30" xfId="0" quotePrefix="1" applyNumberFormat="1" applyFont="1" applyBorder="1" applyAlignment="1">
      <alignment horizontal="right" vertical="center"/>
    </xf>
    <xf numFmtId="0" fontId="7" fillId="0" borderId="62" xfId="0" applyFont="1" applyBorder="1" applyAlignment="1">
      <alignment horizontal="distributed" vertical="center" justifyLastLine="1"/>
    </xf>
    <xf numFmtId="41" fontId="7" fillId="0" borderId="63" xfId="0" applyNumberFormat="1" applyFont="1" applyBorder="1" applyAlignment="1">
      <alignment vertical="center"/>
    </xf>
    <xf numFmtId="41" fontId="7" fillId="0" borderId="64" xfId="0" applyNumberFormat="1" applyFont="1" applyBorder="1" applyAlignment="1">
      <alignment vertical="center"/>
    </xf>
    <xf numFmtId="41" fontId="7" fillId="0" borderId="65" xfId="0" applyNumberFormat="1" applyFont="1" applyBorder="1" applyAlignment="1">
      <alignment vertical="center"/>
    </xf>
    <xf numFmtId="41" fontId="7" fillId="0" borderId="66" xfId="0" applyNumberFormat="1" applyFont="1" applyBorder="1" applyAlignment="1">
      <alignment horizontal="right" vertical="center"/>
    </xf>
    <xf numFmtId="41" fontId="7" fillId="0" borderId="62" xfId="0" applyNumberFormat="1" applyFont="1" applyBorder="1" applyAlignment="1">
      <alignment vertical="center"/>
    </xf>
    <xf numFmtId="41" fontId="7" fillId="0" borderId="67" xfId="0" applyNumberFormat="1" applyFont="1" applyBorder="1" applyAlignment="1">
      <alignment horizontal="right" vertical="center"/>
    </xf>
    <xf numFmtId="178" fontId="7" fillId="0" borderId="37" xfId="0" applyNumberFormat="1" applyFont="1" applyBorder="1" applyAlignment="1">
      <alignment horizontal="right" vertical="center"/>
    </xf>
    <xf numFmtId="0" fontId="7" fillId="0" borderId="3" xfId="0" applyFont="1" applyBorder="1"/>
    <xf numFmtId="0" fontId="7" fillId="0" borderId="7" xfId="0" applyFont="1" applyBorder="1" applyAlignment="1"/>
    <xf numFmtId="0" fontId="7" fillId="0" borderId="7" xfId="0" quotePrefix="1" applyFont="1" applyBorder="1" applyAlignment="1">
      <alignment horizontal="right"/>
    </xf>
    <xf numFmtId="179" fontId="8" fillId="0" borderId="38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distributed" vertical="center" justifyLastLine="1"/>
    </xf>
    <xf numFmtId="41" fontId="8" fillId="0" borderId="37" xfId="0" applyNumberFormat="1" applyFont="1" applyBorder="1" applyAlignment="1">
      <alignment horizontal="right" vertical="center"/>
    </xf>
    <xf numFmtId="0" fontId="8" fillId="0" borderId="36" xfId="0" applyFont="1" applyBorder="1" applyAlignment="1">
      <alignment horizontal="distributed" vertical="center" justifyLastLine="1"/>
    </xf>
    <xf numFmtId="41" fontId="8" fillId="0" borderId="27" xfId="0" applyNumberFormat="1" applyFont="1" applyBorder="1" applyAlignment="1">
      <alignment horizontal="right" vertical="center"/>
    </xf>
    <xf numFmtId="2" fontId="8" fillId="0" borderId="0" xfId="0" applyNumberFormat="1" applyFont="1"/>
    <xf numFmtId="178" fontId="8" fillId="0" borderId="35" xfId="0" quotePrefix="1" applyNumberFormat="1" applyFont="1" applyFill="1" applyBorder="1" applyAlignment="1">
      <alignment horizontal="right" vertical="center"/>
    </xf>
    <xf numFmtId="178" fontId="8" fillId="0" borderId="19" xfId="0" applyNumberFormat="1" applyFont="1" applyFill="1" applyBorder="1" applyAlignment="1">
      <alignment horizontal="right" vertical="center"/>
    </xf>
    <xf numFmtId="182" fontId="8" fillId="0" borderId="19" xfId="0" applyNumberFormat="1" applyFont="1" applyFill="1" applyBorder="1" applyAlignment="1">
      <alignment horizontal="right" vertical="center"/>
    </xf>
    <xf numFmtId="178" fontId="8" fillId="0" borderId="19" xfId="0" applyNumberFormat="1" applyFont="1" applyBorder="1" applyAlignment="1">
      <alignment horizontal="right" vertical="center"/>
    </xf>
    <xf numFmtId="178" fontId="8" fillId="0" borderId="36" xfId="0" applyNumberFormat="1" applyFont="1" applyBorder="1" applyAlignment="1">
      <alignment horizontal="right" vertical="center"/>
    </xf>
    <xf numFmtId="180" fontId="8" fillId="0" borderId="57" xfId="0" applyNumberFormat="1" applyFont="1" applyFill="1" applyBorder="1" applyAlignment="1">
      <alignment vertical="center"/>
    </xf>
    <xf numFmtId="182" fontId="8" fillId="0" borderId="69" xfId="0" applyNumberFormat="1" applyFont="1" applyBorder="1" applyAlignment="1">
      <alignment horizontal="right" vertical="center"/>
    </xf>
    <xf numFmtId="178" fontId="8" fillId="0" borderId="69" xfId="0" applyNumberFormat="1" applyFont="1" applyBorder="1" applyAlignment="1">
      <alignment horizontal="right" vertical="center"/>
    </xf>
    <xf numFmtId="0" fontId="8" fillId="0" borderId="62" xfId="0" applyFont="1" applyBorder="1" applyAlignment="1">
      <alignment horizontal="distributed" vertical="center" justifyLastLine="1"/>
    </xf>
    <xf numFmtId="180" fontId="8" fillId="0" borderId="64" xfId="0" applyNumberFormat="1" applyFont="1" applyFill="1" applyBorder="1" applyAlignment="1">
      <alignment vertical="center"/>
    </xf>
    <xf numFmtId="180" fontId="8" fillId="0" borderId="62" xfId="0" applyNumberFormat="1" applyFont="1" applyFill="1" applyBorder="1" applyAlignment="1">
      <alignment vertical="center"/>
    </xf>
    <xf numFmtId="181" fontId="8" fillId="0" borderId="27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83" fontId="8" fillId="0" borderId="70" xfId="0" quotePrefix="1" applyNumberFormat="1" applyFont="1" applyFill="1" applyBorder="1" applyAlignment="1">
      <alignment horizontal="right" vertical="center"/>
    </xf>
    <xf numFmtId="183" fontId="8" fillId="0" borderId="19" xfId="0" quotePrefix="1" applyNumberFormat="1" applyFont="1" applyFill="1" applyBorder="1" applyAlignment="1">
      <alignment horizontal="right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1" fontId="7" fillId="0" borderId="32" xfId="0" applyNumberFormat="1" applyFont="1" applyBorder="1" applyAlignment="1">
      <alignment horizontal="right" vertical="center"/>
    </xf>
    <xf numFmtId="184" fontId="8" fillId="0" borderId="70" xfId="0" applyNumberFormat="1" applyFont="1" applyBorder="1" applyAlignment="1">
      <alignment horizontal="right" vertical="center"/>
    </xf>
    <xf numFmtId="184" fontId="8" fillId="0" borderId="19" xfId="0" applyNumberFormat="1" applyFont="1" applyBorder="1" applyAlignment="1">
      <alignment horizontal="right" vertical="center"/>
    </xf>
    <xf numFmtId="184" fontId="8" fillId="0" borderId="69" xfId="0" applyNumberFormat="1" applyFont="1" applyBorder="1" applyAlignment="1">
      <alignment horizontal="right" vertical="center"/>
    </xf>
    <xf numFmtId="184" fontId="8" fillId="0" borderId="72" xfId="0" applyNumberFormat="1" applyFont="1" applyBorder="1" applyAlignment="1">
      <alignment horizontal="right" vertical="center"/>
    </xf>
    <xf numFmtId="183" fontId="8" fillId="0" borderId="36" xfId="0" quotePrefix="1" applyNumberFormat="1" applyFont="1" applyFill="1" applyBorder="1" applyAlignment="1">
      <alignment horizontal="right" vertical="center"/>
    </xf>
    <xf numFmtId="41" fontId="8" fillId="0" borderId="8" xfId="0" applyNumberFormat="1" applyFont="1" applyFill="1" applyBorder="1" applyAlignment="1">
      <alignment horizontal="right" vertical="center"/>
    </xf>
    <xf numFmtId="180" fontId="8" fillId="0" borderId="63" xfId="0" applyNumberFormat="1" applyFont="1" applyFill="1" applyBorder="1" applyAlignment="1">
      <alignment vertical="center"/>
    </xf>
    <xf numFmtId="184" fontId="8" fillId="0" borderId="71" xfId="0" applyNumberFormat="1" applyFont="1" applyBorder="1" applyAlignment="1">
      <alignment horizontal="right" vertical="center"/>
    </xf>
    <xf numFmtId="180" fontId="8" fillId="0" borderId="65" xfId="0" applyNumberFormat="1" applyFont="1" applyFill="1" applyBorder="1" applyAlignment="1">
      <alignment vertical="center"/>
    </xf>
    <xf numFmtId="184" fontId="8" fillId="0" borderId="70" xfId="0" quotePrefix="1" applyNumberFormat="1" applyFont="1" applyFill="1" applyBorder="1" applyAlignment="1">
      <alignment horizontal="right" vertical="center"/>
    </xf>
    <xf numFmtId="184" fontId="8" fillId="0" borderId="19" xfId="0" quotePrefix="1" applyNumberFormat="1" applyFont="1" applyFill="1" applyBorder="1" applyAlignment="1">
      <alignment horizontal="right" vertical="center"/>
    </xf>
    <xf numFmtId="184" fontId="8" fillId="0" borderId="36" xfId="0" quotePrefix="1" applyNumberFormat="1" applyFont="1" applyFill="1" applyBorder="1" applyAlignment="1">
      <alignment horizontal="right" vertical="center"/>
    </xf>
    <xf numFmtId="41" fontId="8" fillId="0" borderId="67" xfId="0" applyNumberFormat="1" applyFont="1" applyBorder="1" applyAlignment="1">
      <alignment horizontal="right" vertical="center"/>
    </xf>
    <xf numFmtId="180" fontId="8" fillId="0" borderId="5" xfId="0" applyNumberFormat="1" applyFont="1" applyFill="1" applyBorder="1" applyAlignment="1">
      <alignment vertical="center"/>
    </xf>
    <xf numFmtId="41" fontId="8" fillId="0" borderId="66" xfId="0" applyNumberFormat="1" applyFont="1" applyBorder="1" applyAlignment="1">
      <alignment horizontal="right" vertical="center"/>
    </xf>
    <xf numFmtId="185" fontId="8" fillId="0" borderId="27" xfId="0" applyNumberFormat="1" applyFont="1" applyBorder="1" applyAlignment="1">
      <alignment horizontal="right" vertical="center"/>
    </xf>
    <xf numFmtId="0" fontId="8" fillId="0" borderId="62" xfId="0" applyFont="1" applyFill="1" applyBorder="1" applyAlignment="1">
      <alignment horizontal="distributed" vertical="center" justifyLastLine="1"/>
    </xf>
    <xf numFmtId="41" fontId="8" fillId="0" borderId="66" xfId="0" applyNumberFormat="1" applyFont="1" applyFill="1" applyBorder="1" applyAlignment="1">
      <alignment horizontal="right" vertical="center"/>
    </xf>
    <xf numFmtId="184" fontId="8" fillId="0" borderId="35" xfId="0" quotePrefix="1" applyNumberFormat="1" applyFont="1" applyFill="1" applyBorder="1" applyAlignment="1">
      <alignment horizontal="right" vertical="center"/>
    </xf>
    <xf numFmtId="184" fontId="8" fillId="0" borderId="72" xfId="0" quotePrefix="1" applyNumberFormat="1" applyFont="1" applyFill="1" applyBorder="1" applyAlignment="1">
      <alignment horizontal="right" vertical="center"/>
    </xf>
    <xf numFmtId="184" fontId="8" fillId="0" borderId="69" xfId="0" quotePrefix="1" applyNumberFormat="1" applyFont="1" applyFill="1" applyBorder="1" applyAlignment="1">
      <alignment horizontal="right" vertical="center"/>
    </xf>
    <xf numFmtId="180" fontId="8" fillId="0" borderId="27" xfId="0" applyNumberFormat="1" applyFont="1" applyBorder="1" applyAlignment="1">
      <alignment horizontal="right" vertical="center"/>
    </xf>
    <xf numFmtId="0" fontId="8" fillId="0" borderId="75" xfId="0" applyFont="1" applyBorder="1" applyAlignment="1">
      <alignment horizontal="right" vertical="center"/>
    </xf>
    <xf numFmtId="0" fontId="8" fillId="0" borderId="74" xfId="0" quotePrefix="1" applyFont="1" applyBorder="1" applyAlignment="1">
      <alignment horizontal="left" vertical="center"/>
    </xf>
    <xf numFmtId="58" fontId="8" fillId="0" borderId="76" xfId="0" applyNumberFormat="1" applyFont="1" applyBorder="1" applyAlignment="1">
      <alignment horizontal="distributed" vertical="center" indent="1"/>
    </xf>
    <xf numFmtId="0" fontId="8" fillId="0" borderId="77" xfId="0" applyFont="1" applyBorder="1" applyAlignment="1">
      <alignment horizontal="distributed" vertical="center" indent="1"/>
    </xf>
    <xf numFmtId="0" fontId="8" fillId="0" borderId="78" xfId="0" applyFont="1" applyBorder="1" applyAlignment="1">
      <alignment horizontal="distributed" vertical="center" indent="1"/>
    </xf>
    <xf numFmtId="0" fontId="8" fillId="0" borderId="79" xfId="0" applyFont="1" applyBorder="1" applyAlignment="1">
      <alignment horizontal="center" vertical="center"/>
    </xf>
    <xf numFmtId="0" fontId="8" fillId="0" borderId="80" xfId="0" applyFont="1" applyBorder="1" applyAlignment="1">
      <alignment horizontal="distributed" vertical="center" indent="1"/>
    </xf>
    <xf numFmtId="0" fontId="8" fillId="0" borderId="81" xfId="0" applyFont="1" applyBorder="1" applyAlignment="1">
      <alignment horizontal="center" vertical="center"/>
    </xf>
    <xf numFmtId="0" fontId="8" fillId="0" borderId="65" xfId="0" applyFont="1" applyFill="1" applyBorder="1" applyAlignment="1">
      <alignment horizontal="distributed" vertical="center" justifyLastLine="1"/>
    </xf>
    <xf numFmtId="41" fontId="8" fillId="0" borderId="62" xfId="0" applyNumberFormat="1" applyFont="1" applyFill="1" applyBorder="1" applyAlignment="1">
      <alignment horizontal="right" vertical="center"/>
    </xf>
    <xf numFmtId="41" fontId="8" fillId="0" borderId="67" xfId="0" applyNumberFormat="1" applyFont="1" applyFill="1" applyBorder="1" applyAlignment="1">
      <alignment horizontal="right" vertical="center"/>
    </xf>
    <xf numFmtId="184" fontId="8" fillId="0" borderId="9" xfId="0" applyNumberFormat="1" applyFont="1" applyBorder="1" applyAlignment="1">
      <alignment horizontal="right" vertical="center"/>
    </xf>
    <xf numFmtId="184" fontId="8" fillId="0" borderId="36" xfId="0" applyNumberFormat="1" applyFont="1" applyBorder="1" applyAlignment="1">
      <alignment horizontal="right" vertical="center"/>
    </xf>
    <xf numFmtId="0" fontId="6" fillId="0" borderId="0" xfId="0" quotePrefix="1" applyFont="1" applyFill="1" applyAlignment="1">
      <alignment horizontal="right"/>
    </xf>
    <xf numFmtId="0" fontId="8" fillId="0" borderId="10" xfId="0" applyFont="1" applyFill="1" applyBorder="1" applyAlignment="1">
      <alignment horizontal="distributed" vertical="center" justifyLastLine="1"/>
    </xf>
    <xf numFmtId="184" fontId="8" fillId="0" borderId="82" xfId="0" quotePrefix="1" applyNumberFormat="1" applyFont="1" applyFill="1" applyBorder="1" applyAlignment="1">
      <alignment horizontal="right" vertical="center"/>
    </xf>
    <xf numFmtId="184" fontId="8" fillId="0" borderId="10" xfId="0" quotePrefix="1" applyNumberFormat="1" applyFont="1" applyFill="1" applyBorder="1" applyAlignment="1">
      <alignment horizontal="right" vertical="center"/>
    </xf>
    <xf numFmtId="184" fontId="8" fillId="0" borderId="23" xfId="0" quotePrefix="1" applyNumberFormat="1" applyFont="1" applyFill="1" applyBorder="1" applyAlignment="1">
      <alignment horizontal="right" vertical="center"/>
    </xf>
    <xf numFmtId="184" fontId="8" fillId="0" borderId="73" xfId="0" quotePrefix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84" fontId="8" fillId="0" borderId="38" xfId="0" applyNumberFormat="1" applyFont="1" applyFill="1" applyBorder="1" applyAlignment="1">
      <alignment horizontal="right" vertical="center"/>
    </xf>
    <xf numFmtId="184" fontId="8" fillId="0" borderId="73" xfId="0" applyNumberFormat="1" applyFont="1" applyFill="1" applyBorder="1" applyAlignment="1">
      <alignment horizontal="right" vertical="center"/>
    </xf>
    <xf numFmtId="184" fontId="8" fillId="0" borderId="23" xfId="0" applyNumberFormat="1" applyFont="1" applyFill="1" applyBorder="1" applyAlignment="1">
      <alignment horizontal="right" vertical="center"/>
    </xf>
    <xf numFmtId="184" fontId="8" fillId="0" borderId="1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8" fillId="0" borderId="0" xfId="0" applyFont="1" applyFill="1" applyAlignment="1">
      <alignment horizontal="right" vertical="center"/>
    </xf>
    <xf numFmtId="0" fontId="8" fillId="0" borderId="9" xfId="0" applyFont="1" applyFill="1" applyBorder="1" applyAlignment="1">
      <alignment horizontal="distributed" vertical="center" justifyLastLine="1"/>
    </xf>
    <xf numFmtId="180" fontId="8" fillId="0" borderId="27" xfId="0" applyNumberFormat="1" applyFont="1" applyFill="1" applyBorder="1" applyAlignment="1">
      <alignment horizontal="right" vertical="center"/>
    </xf>
    <xf numFmtId="184" fontId="8" fillId="0" borderId="70" xfId="0" applyNumberFormat="1" applyFont="1" applyFill="1" applyBorder="1" applyAlignment="1">
      <alignment horizontal="right" vertical="center"/>
    </xf>
    <xf numFmtId="184" fontId="8" fillId="0" borderId="19" xfId="0" applyNumberFormat="1" applyFont="1" applyFill="1" applyBorder="1" applyAlignment="1">
      <alignment horizontal="right" vertical="center"/>
    </xf>
    <xf numFmtId="184" fontId="8" fillId="0" borderId="72" xfId="0" applyNumberFormat="1" applyFont="1" applyFill="1" applyBorder="1" applyAlignment="1">
      <alignment horizontal="right" vertical="center"/>
    </xf>
    <xf numFmtId="184" fontId="8" fillId="0" borderId="9" xfId="0" applyNumberFormat="1" applyFont="1" applyFill="1" applyBorder="1" applyAlignment="1">
      <alignment horizontal="right" vertical="center"/>
    </xf>
    <xf numFmtId="184" fontId="8" fillId="0" borderId="36" xfId="0" applyNumberFormat="1" applyFont="1" applyFill="1" applyBorder="1" applyAlignment="1">
      <alignment horizontal="right" vertical="center"/>
    </xf>
    <xf numFmtId="0" fontId="8" fillId="0" borderId="46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distributed" vertical="center" indent="1"/>
    </xf>
    <xf numFmtId="180" fontId="8" fillId="0" borderId="83" xfId="0" applyNumberFormat="1" applyFont="1" applyFill="1" applyBorder="1" applyAlignment="1">
      <alignment vertical="center"/>
    </xf>
    <xf numFmtId="41" fontId="8" fillId="0" borderId="64" xfId="0" applyNumberFormat="1" applyFont="1" applyFill="1" applyBorder="1" applyAlignment="1">
      <alignment horizontal="right" vertical="center"/>
    </xf>
    <xf numFmtId="41" fontId="8" fillId="0" borderId="18" xfId="0" applyNumberFormat="1" applyFont="1" applyFill="1" applyBorder="1" applyAlignment="1">
      <alignment horizontal="right" vertical="center"/>
    </xf>
    <xf numFmtId="179" fontId="8" fillId="0" borderId="19" xfId="0" quotePrefix="1" applyNumberFormat="1" applyFont="1" applyFill="1" applyBorder="1" applyAlignment="1">
      <alignment horizontal="right" vertical="center"/>
    </xf>
    <xf numFmtId="184" fontId="8" fillId="0" borderId="9" xfId="0" quotePrefix="1" applyNumberFormat="1" applyFont="1" applyFill="1" applyBorder="1" applyAlignment="1">
      <alignment horizontal="right" vertical="center"/>
    </xf>
    <xf numFmtId="0" fontId="8" fillId="0" borderId="23" xfId="0" quotePrefix="1" applyNumberFormat="1" applyFont="1" applyFill="1" applyBorder="1" applyAlignment="1">
      <alignment horizontal="right" vertical="center"/>
    </xf>
    <xf numFmtId="185" fontId="8" fillId="0" borderId="33" xfId="0" applyNumberFormat="1" applyFont="1" applyBorder="1" applyAlignment="1">
      <alignment horizontal="right" vertical="center"/>
    </xf>
    <xf numFmtId="180" fontId="8" fillId="0" borderId="64" xfId="0" applyNumberFormat="1" applyFont="1" applyFill="1" applyBorder="1" applyAlignment="1">
      <alignment horizontal="right" vertical="center"/>
    </xf>
    <xf numFmtId="41" fontId="8" fillId="0" borderId="64" xfId="0" applyNumberFormat="1" applyFont="1" applyFill="1" applyBorder="1" applyAlignment="1">
      <alignment vertical="center"/>
    </xf>
    <xf numFmtId="41" fontId="8" fillId="0" borderId="19" xfId="0" quotePrefix="1" applyNumberFormat="1" applyFont="1" applyFill="1" applyBorder="1" applyAlignment="1">
      <alignment horizontal="right" vertical="center"/>
    </xf>
    <xf numFmtId="180" fontId="8" fillId="0" borderId="33" xfId="0" applyNumberFormat="1" applyFont="1" applyBorder="1" applyAlignment="1">
      <alignment horizontal="right" vertical="center"/>
    </xf>
    <xf numFmtId="180" fontId="8" fillId="0" borderId="29" xfId="0" applyNumberFormat="1" applyFont="1" applyFill="1" applyBorder="1" applyAlignment="1">
      <alignment horizontal="right" vertical="center"/>
    </xf>
    <xf numFmtId="184" fontId="8" fillId="0" borderId="76" xfId="0" quotePrefix="1" applyNumberFormat="1" applyFont="1" applyFill="1" applyBorder="1" applyAlignment="1">
      <alignment horizontal="right" vertical="center"/>
    </xf>
    <xf numFmtId="184" fontId="8" fillId="0" borderId="77" xfId="0" quotePrefix="1" applyNumberFormat="1" applyFont="1" applyFill="1" applyBorder="1" applyAlignment="1">
      <alignment horizontal="right" vertical="center"/>
    </xf>
    <xf numFmtId="179" fontId="8" fillId="0" borderId="77" xfId="0" quotePrefix="1" applyNumberFormat="1" applyFont="1" applyFill="1" applyBorder="1" applyAlignment="1">
      <alignment horizontal="right" vertical="center"/>
    </xf>
    <xf numFmtId="184" fontId="8" fillId="0" borderId="78" xfId="0" quotePrefix="1" applyNumberFormat="1" applyFont="1" applyFill="1" applyBorder="1" applyAlignment="1">
      <alignment horizontal="right" vertical="center"/>
    </xf>
    <xf numFmtId="180" fontId="8" fillId="0" borderId="79" xfId="0" applyNumberFormat="1" applyFont="1" applyFill="1" applyBorder="1" applyAlignment="1">
      <alignment horizontal="right" vertical="center"/>
    </xf>
    <xf numFmtId="180" fontId="8" fillId="0" borderId="16" xfId="0" quotePrefix="1" applyNumberFormat="1" applyFont="1" applyFill="1" applyBorder="1" applyAlignment="1">
      <alignment horizontal="right" vertical="center"/>
    </xf>
    <xf numFmtId="180" fontId="8" fillId="0" borderId="18" xfId="0" quotePrefix="1" applyNumberFormat="1" applyFont="1" applyFill="1" applyBorder="1" applyAlignment="1">
      <alignment horizontal="right" vertical="center"/>
    </xf>
    <xf numFmtId="180" fontId="8" fillId="0" borderId="34" xfId="0" quotePrefix="1" applyNumberFormat="1" applyFont="1" applyFill="1" applyBorder="1" applyAlignment="1">
      <alignment horizontal="right" vertical="center"/>
    </xf>
    <xf numFmtId="183" fontId="8" fillId="0" borderId="35" xfId="0" quotePrefix="1" applyNumberFormat="1" applyFont="1" applyFill="1" applyBorder="1" applyAlignment="1">
      <alignment horizontal="right" vertical="center"/>
    </xf>
    <xf numFmtId="186" fontId="8" fillId="0" borderId="27" xfId="0" quotePrefix="1" applyNumberFormat="1" applyFont="1" applyFill="1" applyBorder="1" applyAlignment="1">
      <alignment horizontal="right" vertical="center"/>
    </xf>
    <xf numFmtId="178" fontId="8" fillId="0" borderId="38" xfId="0" quotePrefix="1" applyNumberFormat="1" applyFont="1" applyFill="1" applyBorder="1" applyAlignment="1">
      <alignment horizontal="right" vertical="center"/>
    </xf>
    <xf numFmtId="178" fontId="8" fillId="0" borderId="23" xfId="0" quotePrefix="1" applyNumberFormat="1" applyFont="1" applyFill="1" applyBorder="1" applyAlignment="1">
      <alignment horizontal="right" vertical="center"/>
    </xf>
    <xf numFmtId="180" fontId="8" fillId="0" borderId="84" xfId="0" applyNumberFormat="1" applyFont="1" applyFill="1" applyBorder="1" applyAlignment="1">
      <alignment vertical="center"/>
    </xf>
    <xf numFmtId="179" fontId="8" fillId="0" borderId="23" xfId="0" quotePrefix="1" applyNumberFormat="1" applyFont="1" applyFill="1" applyBorder="1" applyAlignment="1">
      <alignment horizontal="right" vertical="center"/>
    </xf>
    <xf numFmtId="178" fontId="8" fillId="0" borderId="39" xfId="0" quotePrefix="1" applyNumberFormat="1" applyFont="1" applyFill="1" applyBorder="1" applyAlignment="1">
      <alignment horizontal="right" vertical="center"/>
    </xf>
    <xf numFmtId="41" fontId="8" fillId="0" borderId="33" xfId="0" applyNumberFormat="1" applyFont="1" applyFill="1" applyBorder="1" applyAlignment="1">
      <alignment horizontal="right" vertical="center"/>
    </xf>
    <xf numFmtId="179" fontId="8" fillId="0" borderId="82" xfId="0" applyNumberFormat="1" applyFont="1" applyFill="1" applyBorder="1" applyAlignment="1">
      <alignment horizontal="right" vertical="center"/>
    </xf>
    <xf numFmtId="179" fontId="8" fillId="0" borderId="23" xfId="0" applyNumberFormat="1" applyFont="1" applyFill="1" applyBorder="1" applyAlignment="1">
      <alignment horizontal="right" vertical="center"/>
    </xf>
    <xf numFmtId="179" fontId="8" fillId="0" borderId="73" xfId="0" applyNumberFormat="1" applyFont="1" applyFill="1" applyBorder="1" applyAlignment="1">
      <alignment horizontal="right" vertical="center"/>
    </xf>
    <xf numFmtId="179" fontId="8" fillId="0" borderId="10" xfId="0" applyNumberFormat="1" applyFont="1" applyFill="1" applyBorder="1" applyAlignment="1">
      <alignment horizontal="right" vertical="center"/>
    </xf>
    <xf numFmtId="179" fontId="8" fillId="0" borderId="39" xfId="0" applyNumberFormat="1" applyFont="1" applyFill="1" applyBorder="1" applyAlignment="1">
      <alignment horizontal="right" vertical="center"/>
    </xf>
    <xf numFmtId="181" fontId="8" fillId="0" borderId="33" xfId="0" applyNumberFormat="1" applyFont="1" applyBorder="1" applyAlignment="1">
      <alignment horizontal="right" vertical="center"/>
    </xf>
    <xf numFmtId="0" fontId="8" fillId="0" borderId="49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</cellXfs>
  <cellStyles count="5">
    <cellStyle name="Calc Currency (0)" xfId="1"/>
    <cellStyle name="Header1" xfId="2"/>
    <cellStyle name="Header2" xfId="3"/>
    <cellStyle name="Normal_#18-Internet" xfId="4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5174" name="Line 2"/>
        <xdr:cNvSpPr>
          <a:spLocks noChangeShapeType="1"/>
        </xdr:cNvSpPr>
      </xdr:nvSpPr>
      <xdr:spPr bwMode="auto">
        <a:xfrm flipH="1" flipV="1">
          <a:off x="0" y="4752975"/>
          <a:ext cx="23526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180975</xdr:rowOff>
    </xdr:from>
    <xdr:to>
      <xdr:col>1</xdr:col>
      <xdr:colOff>0</xdr:colOff>
      <xdr:row>4</xdr:row>
      <xdr:rowOff>0</xdr:rowOff>
    </xdr:to>
    <xdr:sp macro="" textlink="">
      <xdr:nvSpPr>
        <xdr:cNvPr id="5175" name="Line 3"/>
        <xdr:cNvSpPr>
          <a:spLocks noChangeShapeType="1"/>
        </xdr:cNvSpPr>
      </xdr:nvSpPr>
      <xdr:spPr bwMode="auto">
        <a:xfrm>
          <a:off x="0" y="400050"/>
          <a:ext cx="23526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2</xdr:col>
      <xdr:colOff>104775</xdr:colOff>
      <xdr:row>31</xdr:row>
      <xdr:rowOff>161925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 flipV="1">
          <a:off x="0" y="5153025"/>
          <a:ext cx="23241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2</xdr:row>
      <xdr:rowOff>501</xdr:rowOff>
    </xdr:from>
    <xdr:to>
      <xdr:col>3</xdr:col>
      <xdr:colOff>0</xdr:colOff>
      <xdr:row>4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1" y="400551"/>
          <a:ext cx="2333624" cy="342399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2</xdr:col>
      <xdr:colOff>104775</xdr:colOff>
      <xdr:row>31</xdr:row>
      <xdr:rowOff>161925</xdr:rowOff>
    </xdr:to>
    <xdr:sp macro="" textlink="">
      <xdr:nvSpPr>
        <xdr:cNvPr id="6182" name="Line 2"/>
        <xdr:cNvSpPr>
          <a:spLocks noChangeShapeType="1"/>
        </xdr:cNvSpPr>
      </xdr:nvSpPr>
      <xdr:spPr bwMode="auto">
        <a:xfrm flipH="1" flipV="1">
          <a:off x="0" y="4810125"/>
          <a:ext cx="23241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2</xdr:row>
      <xdr:rowOff>501</xdr:rowOff>
    </xdr:from>
    <xdr:to>
      <xdr:col>3</xdr:col>
      <xdr:colOff>0</xdr:colOff>
      <xdr:row>4</xdr:row>
      <xdr:rowOff>0</xdr:rowOff>
    </xdr:to>
    <xdr:sp macro="" textlink="">
      <xdr:nvSpPr>
        <xdr:cNvPr id="6183" name="Line 3"/>
        <xdr:cNvSpPr>
          <a:spLocks noChangeShapeType="1"/>
        </xdr:cNvSpPr>
      </xdr:nvSpPr>
      <xdr:spPr bwMode="auto">
        <a:xfrm>
          <a:off x="1" y="401554"/>
          <a:ext cx="2326104" cy="340393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9525</xdr:rowOff>
    </xdr:from>
    <xdr:to>
      <xdr:col>2</xdr:col>
      <xdr:colOff>104775</xdr:colOff>
      <xdr:row>30</xdr:row>
      <xdr:rowOff>342900</xdr:rowOff>
    </xdr:to>
    <xdr:sp macro="" textlink="">
      <xdr:nvSpPr>
        <xdr:cNvPr id="4146" name="Line 2"/>
        <xdr:cNvSpPr>
          <a:spLocks noChangeShapeType="1"/>
        </xdr:cNvSpPr>
      </xdr:nvSpPr>
      <xdr:spPr bwMode="auto">
        <a:xfrm flipH="1" flipV="1">
          <a:off x="0" y="5429250"/>
          <a:ext cx="23241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</xdr:row>
      <xdr:rowOff>9525</xdr:rowOff>
    </xdr:from>
    <xdr:to>
      <xdr:col>3</xdr:col>
      <xdr:colOff>0</xdr:colOff>
      <xdr:row>4</xdr:row>
      <xdr:rowOff>9525</xdr:rowOff>
    </xdr:to>
    <xdr:sp macro="" textlink="">
      <xdr:nvSpPr>
        <xdr:cNvPr id="4147" name="Line 3"/>
        <xdr:cNvSpPr>
          <a:spLocks noChangeShapeType="1"/>
        </xdr:cNvSpPr>
      </xdr:nvSpPr>
      <xdr:spPr bwMode="auto">
        <a:xfrm>
          <a:off x="38100" y="419100"/>
          <a:ext cx="22955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tabSelected="1" zoomScale="96" zoomScaleNormal="96" workbookViewId="0">
      <selection activeCell="A2" sqref="A2"/>
    </sheetView>
  </sheetViews>
  <sheetFormatPr defaultRowHeight="13.5"/>
  <cols>
    <col min="1" max="1" width="26.125" style="24" customWidth="1"/>
    <col min="2" max="2" width="11.375" style="24" customWidth="1"/>
    <col min="3" max="3" width="7.875" style="24" customWidth="1"/>
    <col min="4" max="4" width="11.125" style="24" customWidth="1"/>
    <col min="5" max="5" width="7.875" style="24" customWidth="1"/>
    <col min="6" max="6" width="11.125" style="24" customWidth="1"/>
    <col min="7" max="7" width="7.875" style="24" customWidth="1"/>
    <col min="8" max="8" width="11.25" style="114" customWidth="1"/>
    <col min="9" max="9" width="7.875" style="114" customWidth="1"/>
    <col min="10" max="10" width="2" style="24" customWidth="1"/>
    <col min="11" max="16384" width="9" style="24"/>
  </cols>
  <sheetData>
    <row r="1" spans="1:11" s="2" customFormat="1" ht="17.25">
      <c r="A1" s="1" t="s">
        <v>37</v>
      </c>
      <c r="H1" s="110"/>
      <c r="I1" s="110"/>
    </row>
    <row r="2" spans="1:11" ht="14.25" thickBot="1">
      <c r="A2" s="44" t="s">
        <v>38</v>
      </c>
      <c r="B2" s="44"/>
      <c r="C2" s="3"/>
      <c r="D2" s="44"/>
      <c r="E2" s="3"/>
      <c r="F2" s="3"/>
      <c r="G2" s="3"/>
      <c r="H2" s="200"/>
      <c r="I2" s="200" t="s">
        <v>33</v>
      </c>
    </row>
    <row r="3" spans="1:11" ht="19.5" customHeight="1">
      <c r="A3" s="122" t="s">
        <v>62</v>
      </c>
      <c r="B3" s="256" t="s">
        <v>75</v>
      </c>
      <c r="C3" s="257"/>
      <c r="D3" s="256" t="s">
        <v>81</v>
      </c>
      <c r="E3" s="257"/>
      <c r="F3" s="258" t="s">
        <v>85</v>
      </c>
      <c r="G3" s="259"/>
      <c r="H3" s="258" t="s">
        <v>87</v>
      </c>
      <c r="I3" s="260"/>
    </row>
    <row r="4" spans="1:11">
      <c r="A4" s="123" t="s">
        <v>61</v>
      </c>
      <c r="B4" s="46" t="s">
        <v>2</v>
      </c>
      <c r="C4" s="140" t="s">
        <v>3</v>
      </c>
      <c r="D4" s="153" t="s">
        <v>2</v>
      </c>
      <c r="E4" s="140" t="s">
        <v>3</v>
      </c>
      <c r="F4" s="153" t="s">
        <v>2</v>
      </c>
      <c r="G4" s="140" t="s">
        <v>3</v>
      </c>
      <c r="H4" s="181" t="s">
        <v>2</v>
      </c>
      <c r="I4" s="201" t="s">
        <v>3</v>
      </c>
    </row>
    <row r="5" spans="1:11" ht="19.5" customHeight="1">
      <c r="A5" s="84" t="s">
        <v>4</v>
      </c>
      <c r="B5" s="103">
        <v>8661436</v>
      </c>
      <c r="C5" s="242">
        <v>32.56921549969946</v>
      </c>
      <c r="D5" s="171">
        <v>8555161</v>
      </c>
      <c r="E5" s="183">
        <v>26.282222688906792</v>
      </c>
      <c r="F5" s="171">
        <v>8357095</v>
      </c>
      <c r="G5" s="183">
        <v>27.824076725259594</v>
      </c>
      <c r="H5" s="171">
        <v>9163381</v>
      </c>
      <c r="I5" s="202">
        <v>29.650982036710939</v>
      </c>
      <c r="K5" s="144"/>
    </row>
    <row r="6" spans="1:11" ht="19.5" customHeight="1">
      <c r="A6" s="85" t="s">
        <v>5</v>
      </c>
      <c r="B6" s="104">
        <v>363603</v>
      </c>
      <c r="C6" s="159">
        <v>1.3672403124998238</v>
      </c>
      <c r="D6" s="154">
        <v>369162</v>
      </c>
      <c r="E6" s="175">
        <v>1.1340988079922998</v>
      </c>
      <c r="F6" s="154">
        <v>374681</v>
      </c>
      <c r="G6" s="184">
        <v>1.2474613357269471</v>
      </c>
      <c r="H6" s="154">
        <v>376404</v>
      </c>
      <c r="I6" s="203">
        <v>1.2179727376332103</v>
      </c>
      <c r="K6" s="144"/>
    </row>
    <row r="7" spans="1:11" ht="19.5" customHeight="1">
      <c r="A7" s="85" t="s">
        <v>6</v>
      </c>
      <c r="B7" s="104">
        <v>6714</v>
      </c>
      <c r="C7" s="159">
        <v>2.5246357863174442E-2</v>
      </c>
      <c r="D7" s="178">
        <v>6380</v>
      </c>
      <c r="E7" s="175">
        <v>1.9599932807252297E-2</v>
      </c>
      <c r="F7" s="178">
        <v>5154</v>
      </c>
      <c r="G7" s="175">
        <v>1.7159705787954779E-2</v>
      </c>
      <c r="H7" s="178">
        <v>2859</v>
      </c>
      <c r="I7" s="203">
        <v>9.2511877049482692E-3</v>
      </c>
      <c r="K7" s="144"/>
    </row>
    <row r="8" spans="1:11" ht="19.5" customHeight="1">
      <c r="A8" s="85" t="s">
        <v>76</v>
      </c>
      <c r="B8" s="104">
        <v>29544</v>
      </c>
      <c r="C8" s="159">
        <v>0.11109299921203837</v>
      </c>
      <c r="D8" s="154">
        <v>28117</v>
      </c>
      <c r="E8" s="175">
        <v>8.6377948392086651E-2</v>
      </c>
      <c r="F8" s="154">
        <v>39950</v>
      </c>
      <c r="G8" s="175">
        <v>0.13300936092914115</v>
      </c>
      <c r="H8" s="154">
        <v>34488</v>
      </c>
      <c r="I8" s="203">
        <v>0.11159669869473798</v>
      </c>
      <c r="K8" s="144"/>
    </row>
    <row r="9" spans="1:11" ht="19.5" customHeight="1">
      <c r="A9" s="221" t="s">
        <v>77</v>
      </c>
      <c r="B9" s="104">
        <v>16974</v>
      </c>
      <c r="C9" s="159">
        <v>6.3826583016014737E-2</v>
      </c>
      <c r="D9" s="154">
        <v>32445</v>
      </c>
      <c r="E9" s="175">
        <v>9.9673952967288509E-2</v>
      </c>
      <c r="F9" s="154">
        <v>42919</v>
      </c>
      <c r="G9" s="185">
        <v>0.14289433696415041</v>
      </c>
      <c r="H9" s="154">
        <v>24851</v>
      </c>
      <c r="I9" s="203">
        <v>8.0413174416113828E-2</v>
      </c>
      <c r="K9" s="144"/>
    </row>
    <row r="10" spans="1:11" ht="19.5" customHeight="1">
      <c r="A10" s="85" t="s">
        <v>34</v>
      </c>
      <c r="B10" s="104">
        <v>1052716</v>
      </c>
      <c r="C10" s="159">
        <v>3.958481510915929</v>
      </c>
      <c r="D10" s="154">
        <v>1283616</v>
      </c>
      <c r="E10" s="175">
        <v>3.9433835972278937</v>
      </c>
      <c r="F10" s="154">
        <v>1404643</v>
      </c>
      <c r="G10" s="184">
        <v>4.676612459664371</v>
      </c>
      <c r="H10" s="154">
        <v>1484984</v>
      </c>
      <c r="I10" s="203">
        <v>4.8051296687110527</v>
      </c>
      <c r="K10" s="144"/>
    </row>
    <row r="11" spans="1:11" ht="19.5" customHeight="1">
      <c r="A11" s="85" t="s">
        <v>35</v>
      </c>
      <c r="B11" s="104">
        <v>52810</v>
      </c>
      <c r="C11" s="159">
        <v>0.19857911211710491</v>
      </c>
      <c r="D11" s="154">
        <v>41645</v>
      </c>
      <c r="E11" s="175">
        <v>0.12793717895893758</v>
      </c>
      <c r="F11" s="154">
        <v>52044</v>
      </c>
      <c r="G11" s="175">
        <v>0.17327507334658879</v>
      </c>
      <c r="H11" s="154">
        <v>54226</v>
      </c>
      <c r="I11" s="203">
        <v>0.17546516421424443</v>
      </c>
      <c r="K11" s="144"/>
    </row>
    <row r="12" spans="1:11" ht="19.5" customHeight="1">
      <c r="A12" s="85" t="s">
        <v>7</v>
      </c>
      <c r="B12" s="104">
        <v>50417</v>
      </c>
      <c r="C12" s="159">
        <v>0.18958081983730501</v>
      </c>
      <c r="D12" s="223">
        <v>0</v>
      </c>
      <c r="E12" s="231">
        <v>0</v>
      </c>
      <c r="F12" s="223">
        <v>0</v>
      </c>
      <c r="G12" s="231">
        <v>0</v>
      </c>
      <c r="H12" s="223" t="s">
        <v>83</v>
      </c>
      <c r="I12" s="227" t="s">
        <v>84</v>
      </c>
      <c r="K12" s="144"/>
    </row>
    <row r="13" spans="1:11" ht="19.5" customHeight="1">
      <c r="A13" s="220" t="s">
        <v>78</v>
      </c>
      <c r="B13" s="224">
        <v>12239</v>
      </c>
      <c r="C13" s="159">
        <v>4.6021771505420313E-2</v>
      </c>
      <c r="D13" s="224">
        <v>24469</v>
      </c>
      <c r="E13" s="175">
        <v>7.5170964868441437E-2</v>
      </c>
      <c r="F13" s="106">
        <v>26420</v>
      </c>
      <c r="G13" s="226">
        <v>8.7962636188933893E-2</v>
      </c>
      <c r="H13" s="222">
        <v>25410</v>
      </c>
      <c r="I13" s="203">
        <v>8.2221993558144635E-2</v>
      </c>
      <c r="K13" s="144"/>
    </row>
    <row r="14" spans="1:11" ht="19.5" customHeight="1">
      <c r="A14" s="85" t="s">
        <v>79</v>
      </c>
      <c r="B14" s="224">
        <v>0</v>
      </c>
      <c r="C14" s="231">
        <v>0</v>
      </c>
      <c r="D14" s="224">
        <v>41338</v>
      </c>
      <c r="E14" s="175">
        <v>0.12699404739595538</v>
      </c>
      <c r="F14" s="224">
        <v>96185</v>
      </c>
      <c r="G14" s="226">
        <v>0.32023793193915995</v>
      </c>
      <c r="H14" s="154">
        <v>125999</v>
      </c>
      <c r="I14" s="203">
        <v>0.40770912893871181</v>
      </c>
      <c r="K14" s="144"/>
    </row>
    <row r="15" spans="1:11" ht="19.5" customHeight="1">
      <c r="A15" s="85" t="s">
        <v>36</v>
      </c>
      <c r="B15" s="104">
        <v>223157</v>
      </c>
      <c r="C15" s="159">
        <v>0.83912741758600218</v>
      </c>
      <c r="D15" s="154">
        <v>67653</v>
      </c>
      <c r="E15" s="175">
        <v>0.20783609000141687</v>
      </c>
      <c r="F15" s="154">
        <v>330455</v>
      </c>
      <c r="G15" s="175">
        <v>1.100215478494101</v>
      </c>
      <c r="H15" s="154">
        <v>62253</v>
      </c>
      <c r="I15" s="203">
        <v>0.20143903049882639</v>
      </c>
      <c r="K15" s="144"/>
    </row>
    <row r="16" spans="1:11" ht="19.5" customHeight="1">
      <c r="A16" s="85" t="s">
        <v>8</v>
      </c>
      <c r="B16" s="104">
        <v>5941356</v>
      </c>
      <c r="C16" s="159">
        <v>22.34101873227862</v>
      </c>
      <c r="D16" s="154">
        <v>6331603</v>
      </c>
      <c r="E16" s="175">
        <v>19.45125287808731</v>
      </c>
      <c r="F16" s="154">
        <v>7428208</v>
      </c>
      <c r="G16" s="175">
        <v>24.731444278566546</v>
      </c>
      <c r="H16" s="154">
        <v>7169119</v>
      </c>
      <c r="I16" s="204">
        <v>23.197924291049681</v>
      </c>
      <c r="K16" s="144"/>
    </row>
    <row r="17" spans="1:11" ht="19.5" customHeight="1">
      <c r="A17" s="85" t="s">
        <v>9</v>
      </c>
      <c r="B17" s="104">
        <v>8894</v>
      </c>
      <c r="C17" s="159">
        <v>3.3443715644187293E-2</v>
      </c>
      <c r="D17" s="154">
        <v>10254</v>
      </c>
      <c r="E17" s="175">
        <v>3.1501208621561916E-2</v>
      </c>
      <c r="F17" s="154">
        <v>9333</v>
      </c>
      <c r="G17" s="175">
        <v>3.1073250702169566E-2</v>
      </c>
      <c r="H17" s="154">
        <v>8113</v>
      </c>
      <c r="I17" s="205">
        <v>2.6252146152586676E-2</v>
      </c>
      <c r="K17" s="144"/>
    </row>
    <row r="18" spans="1:11" ht="19.5" customHeight="1">
      <c r="A18" s="85" t="s">
        <v>10</v>
      </c>
      <c r="B18" s="104">
        <v>324724</v>
      </c>
      <c r="C18" s="159">
        <v>1.2210453248080813</v>
      </c>
      <c r="D18" s="154">
        <v>303311</v>
      </c>
      <c r="E18" s="175">
        <v>0.93179862377750799</v>
      </c>
      <c r="F18" s="154">
        <v>241640</v>
      </c>
      <c r="G18" s="175">
        <v>0.8045151933646475</v>
      </c>
      <c r="H18" s="154">
        <v>262521</v>
      </c>
      <c r="I18" s="204">
        <v>0.84946871195898022</v>
      </c>
      <c r="K18" s="144"/>
    </row>
    <row r="19" spans="1:11" ht="19.5" customHeight="1">
      <c r="A19" s="85" t="s">
        <v>11</v>
      </c>
      <c r="B19" s="104">
        <v>456508</v>
      </c>
      <c r="C19" s="159">
        <v>1.7165868834378966</v>
      </c>
      <c r="D19" s="154">
        <v>312154</v>
      </c>
      <c r="E19" s="175">
        <v>0.9589651137170897</v>
      </c>
      <c r="F19" s="154">
        <v>329130</v>
      </c>
      <c r="G19" s="175">
        <v>1.0958040291015825</v>
      </c>
      <c r="H19" s="154">
        <v>348591</v>
      </c>
      <c r="I19" s="203">
        <v>1.1279750868330263</v>
      </c>
      <c r="K19" s="144"/>
    </row>
    <row r="20" spans="1:11" ht="19.5" customHeight="1">
      <c r="A20" s="85" t="s">
        <v>12</v>
      </c>
      <c r="B20" s="104">
        <v>2272820</v>
      </c>
      <c r="C20" s="159">
        <v>8.5463847302025808</v>
      </c>
      <c r="D20" s="154">
        <v>8774840</v>
      </c>
      <c r="E20" s="175">
        <v>26.957096300061085</v>
      </c>
      <c r="F20" s="154">
        <v>4512543</v>
      </c>
      <c r="G20" s="175">
        <v>15.024041566840285</v>
      </c>
      <c r="H20" s="154">
        <v>5381618</v>
      </c>
      <c r="I20" s="204">
        <v>17.413906356882929</v>
      </c>
      <c r="K20" s="144"/>
    </row>
    <row r="21" spans="1:11" ht="19.5" customHeight="1">
      <c r="A21" s="85" t="s">
        <v>13</v>
      </c>
      <c r="B21" s="104">
        <v>1230406</v>
      </c>
      <c r="C21" s="159">
        <v>4.6266413751857334</v>
      </c>
      <c r="D21" s="154">
        <v>1353512</v>
      </c>
      <c r="E21" s="175">
        <v>4.1581103846096656</v>
      </c>
      <c r="F21" s="154">
        <v>1383911</v>
      </c>
      <c r="G21" s="175">
        <v>4.6075874266034704</v>
      </c>
      <c r="H21" s="154">
        <v>1401724</v>
      </c>
      <c r="I21" s="203">
        <v>4.5357159267334408</v>
      </c>
      <c r="K21" s="144"/>
    </row>
    <row r="22" spans="1:11" ht="19.5" customHeight="1">
      <c r="A22" s="85" t="s">
        <v>14</v>
      </c>
      <c r="B22" s="104">
        <v>220898</v>
      </c>
      <c r="C22" s="159">
        <v>0.83063299959182413</v>
      </c>
      <c r="D22" s="154">
        <v>247482</v>
      </c>
      <c r="E22" s="175">
        <v>0.76028692335492354</v>
      </c>
      <c r="F22" s="154">
        <v>349577</v>
      </c>
      <c r="G22" s="175">
        <v>1.16388018436862</v>
      </c>
      <c r="H22" s="154">
        <v>272068</v>
      </c>
      <c r="I22" s="203">
        <v>0.8803610131199251</v>
      </c>
      <c r="K22" s="144"/>
    </row>
    <row r="23" spans="1:11" ht="19.5" customHeight="1">
      <c r="A23" s="85" t="s">
        <v>80</v>
      </c>
      <c r="B23" s="104">
        <v>83665</v>
      </c>
      <c r="C23" s="159">
        <v>0.31460180676533955</v>
      </c>
      <c r="D23" s="154">
        <v>127562</v>
      </c>
      <c r="E23" s="175">
        <v>0.39188191673334122</v>
      </c>
      <c r="F23" s="154">
        <v>276059</v>
      </c>
      <c r="G23" s="175">
        <v>0.91910966630132096</v>
      </c>
      <c r="H23" s="154">
        <v>263146</v>
      </c>
      <c r="I23" s="203">
        <v>0.85149109472064266</v>
      </c>
      <c r="K23" s="144"/>
    </row>
    <row r="24" spans="1:11" ht="19.5" customHeight="1">
      <c r="A24" s="85" t="s">
        <v>15</v>
      </c>
      <c r="B24" s="104">
        <v>405638</v>
      </c>
      <c r="C24" s="159">
        <v>1.5253026676947206</v>
      </c>
      <c r="D24" s="154">
        <v>527395</v>
      </c>
      <c r="E24" s="175">
        <v>1.6202047904201919</v>
      </c>
      <c r="F24" s="154">
        <v>43870</v>
      </c>
      <c r="G24" s="175">
        <v>0.14606059233945987</v>
      </c>
      <c r="H24" s="154">
        <v>122562</v>
      </c>
      <c r="I24" s="203">
        <v>0.39658764165577814</v>
      </c>
      <c r="K24" s="144"/>
    </row>
    <row r="25" spans="1:11" ht="19.5" customHeight="1">
      <c r="A25" s="85" t="s">
        <v>16</v>
      </c>
      <c r="B25" s="104">
        <v>850504</v>
      </c>
      <c r="C25" s="159">
        <v>3.1981126523773185</v>
      </c>
      <c r="D25" s="154">
        <v>668023</v>
      </c>
      <c r="E25" s="175">
        <v>2.0522266322412381</v>
      </c>
      <c r="F25" s="154">
        <v>963651</v>
      </c>
      <c r="G25" s="175">
        <v>3.2083755611696567</v>
      </c>
      <c r="H25" s="154">
        <v>1678371</v>
      </c>
      <c r="I25" s="204">
        <v>5.430893724918409</v>
      </c>
      <c r="K25" s="144"/>
    </row>
    <row r="26" spans="1:11" ht="19.5" customHeight="1">
      <c r="A26" s="85" t="s">
        <v>17</v>
      </c>
      <c r="B26" s="104">
        <v>1403312</v>
      </c>
      <c r="C26" s="159">
        <v>5.2768121754076631</v>
      </c>
      <c r="D26" s="154">
        <v>1499210</v>
      </c>
      <c r="E26" s="175">
        <v>4.6057077216239364</v>
      </c>
      <c r="F26" s="154">
        <v>1403912</v>
      </c>
      <c r="G26" s="175">
        <v>4.6741786713580069</v>
      </c>
      <c r="H26" s="154">
        <v>1423852</v>
      </c>
      <c r="I26" s="204">
        <v>4.6073179839335436</v>
      </c>
      <c r="K26" s="144"/>
    </row>
    <row r="27" spans="1:11" ht="19.5" customHeight="1">
      <c r="A27" s="86" t="s">
        <v>18</v>
      </c>
      <c r="B27" s="105">
        <v>2925600</v>
      </c>
      <c r="C27" s="169">
        <v>11.001004552353761</v>
      </c>
      <c r="D27" s="173">
        <v>1945800</v>
      </c>
      <c r="E27" s="176">
        <v>5.9776722972337799</v>
      </c>
      <c r="F27" s="173">
        <v>2364100</v>
      </c>
      <c r="G27" s="176">
        <v>7.8710245349832926</v>
      </c>
      <c r="H27" s="173">
        <v>1217600</v>
      </c>
      <c r="I27" s="205">
        <v>3.93992520096013</v>
      </c>
      <c r="K27" s="144"/>
    </row>
    <row r="28" spans="1:11" ht="19.5" customHeight="1" thickBot="1">
      <c r="A28" s="160" t="s">
        <v>19</v>
      </c>
      <c r="B28" s="97">
        <v>26593935</v>
      </c>
      <c r="C28" s="243">
        <v>99.999999999999986</v>
      </c>
      <c r="D28" s="102">
        <v>32551132</v>
      </c>
      <c r="E28" s="243">
        <v>100.00000000000001</v>
      </c>
      <c r="F28" s="97">
        <v>30035480</v>
      </c>
      <c r="G28" s="186">
        <v>100.00000000000001</v>
      </c>
      <c r="H28" s="182">
        <v>30904140</v>
      </c>
      <c r="I28" s="232">
        <v>100</v>
      </c>
      <c r="K28" s="144"/>
    </row>
    <row r="29" spans="1:11" ht="3.75" customHeight="1">
      <c r="A29" s="49"/>
      <c r="C29" s="50"/>
      <c r="E29" s="50"/>
      <c r="G29" s="50"/>
      <c r="I29" s="206"/>
    </row>
    <row r="30" spans="1:11" ht="14.25" thickBot="1">
      <c r="A30" s="44" t="s">
        <v>20</v>
      </c>
      <c r="B30" s="44"/>
      <c r="C30" s="3"/>
      <c r="D30" s="44"/>
      <c r="E30" s="3"/>
      <c r="F30" s="44"/>
      <c r="G30" s="3"/>
      <c r="H30" s="111"/>
      <c r="I30" s="200"/>
    </row>
    <row r="31" spans="1:11" ht="19.5" customHeight="1">
      <c r="A31" s="122" t="s">
        <v>62</v>
      </c>
      <c r="B31" s="256" t="s">
        <v>75</v>
      </c>
      <c r="C31" s="257"/>
      <c r="D31" s="256" t="s">
        <v>81</v>
      </c>
      <c r="E31" s="257"/>
      <c r="F31" s="261" t="s">
        <v>85</v>
      </c>
      <c r="G31" s="261"/>
      <c r="H31" s="258" t="s">
        <v>87</v>
      </c>
      <c r="I31" s="260"/>
    </row>
    <row r="32" spans="1:11">
      <c r="A32" s="123" t="s">
        <v>61</v>
      </c>
      <c r="B32" s="46" t="s">
        <v>2</v>
      </c>
      <c r="C32" s="140" t="s">
        <v>3</v>
      </c>
      <c r="D32" s="153" t="s">
        <v>2</v>
      </c>
      <c r="E32" s="140" t="s">
        <v>3</v>
      </c>
      <c r="F32" s="153" t="s">
        <v>2</v>
      </c>
      <c r="G32" s="140" t="s">
        <v>3</v>
      </c>
      <c r="H32" s="181" t="s">
        <v>2</v>
      </c>
      <c r="I32" s="201" t="s">
        <v>3</v>
      </c>
    </row>
    <row r="33" spans="1:11" ht="19.5" customHeight="1">
      <c r="A33" s="84" t="s">
        <v>21</v>
      </c>
      <c r="B33" s="103">
        <v>171154</v>
      </c>
      <c r="C33" s="165">
        <v>0.6601657831747636</v>
      </c>
      <c r="D33" s="171">
        <v>173610</v>
      </c>
      <c r="E33" s="165">
        <v>0.54961647622360266</v>
      </c>
      <c r="F33" s="171">
        <v>179962</v>
      </c>
      <c r="G33" s="215">
        <v>0.63462745796829989</v>
      </c>
      <c r="H33" s="171">
        <v>178451</v>
      </c>
      <c r="I33" s="207">
        <v>0.61329547018276886</v>
      </c>
      <c r="K33" s="144"/>
    </row>
    <row r="34" spans="1:11" ht="19.5" customHeight="1">
      <c r="A34" s="85" t="s">
        <v>22</v>
      </c>
      <c r="B34" s="104">
        <v>4257268</v>
      </c>
      <c r="C34" s="166">
        <v>16.420899677511827</v>
      </c>
      <c r="D34" s="154">
        <v>10169100</v>
      </c>
      <c r="E34" s="166">
        <v>32.193450310266911</v>
      </c>
      <c r="F34" s="154">
        <v>5097831</v>
      </c>
      <c r="G34" s="216">
        <v>17.977259247407769</v>
      </c>
      <c r="H34" s="154">
        <v>5268741</v>
      </c>
      <c r="I34" s="208">
        <v>18.107463611110234</v>
      </c>
      <c r="K34" s="144"/>
    </row>
    <row r="35" spans="1:11" ht="19.5" customHeight="1">
      <c r="A35" s="85" t="s">
        <v>23</v>
      </c>
      <c r="B35" s="104">
        <v>8535439</v>
      </c>
      <c r="C35" s="166">
        <v>32.922425255474138</v>
      </c>
      <c r="D35" s="154">
        <v>8160111</v>
      </c>
      <c r="E35" s="166">
        <v>25.833370505232757</v>
      </c>
      <c r="F35" s="154">
        <v>9460895</v>
      </c>
      <c r="G35" s="217">
        <v>33.363397517003584</v>
      </c>
      <c r="H35" s="154">
        <v>8937920</v>
      </c>
      <c r="I35" s="209">
        <v>30.717596700808482</v>
      </c>
      <c r="K35" s="144"/>
    </row>
    <row r="36" spans="1:11" ht="19.5" customHeight="1">
      <c r="A36" s="85" t="s">
        <v>24</v>
      </c>
      <c r="B36" s="104">
        <v>1690263</v>
      </c>
      <c r="C36" s="166">
        <v>6.519589359093712</v>
      </c>
      <c r="D36" s="154">
        <v>1858181</v>
      </c>
      <c r="E36" s="166">
        <v>5.8826501549775365</v>
      </c>
      <c r="F36" s="154">
        <v>2053164</v>
      </c>
      <c r="G36" s="216">
        <v>7.2403854708884472</v>
      </c>
      <c r="H36" s="154">
        <v>1877272</v>
      </c>
      <c r="I36" s="208">
        <v>6.4517565824845304</v>
      </c>
      <c r="K36" s="144"/>
    </row>
    <row r="37" spans="1:11" ht="19.5" customHeight="1">
      <c r="A37" s="85" t="s">
        <v>25</v>
      </c>
      <c r="B37" s="104">
        <v>99709</v>
      </c>
      <c r="C37" s="166">
        <v>0.38459206372373711</v>
      </c>
      <c r="D37" s="154">
        <v>100998</v>
      </c>
      <c r="E37" s="166">
        <v>0.31974059596585114</v>
      </c>
      <c r="F37" s="154">
        <v>99569</v>
      </c>
      <c r="G37" s="216">
        <v>0.35112535625546315</v>
      </c>
      <c r="H37" s="154">
        <v>100074</v>
      </c>
      <c r="I37" s="210">
        <v>0.34393156038952105</v>
      </c>
      <c r="K37" s="144"/>
    </row>
    <row r="38" spans="1:11" ht="19.5" customHeight="1">
      <c r="A38" s="85" t="s">
        <v>26</v>
      </c>
      <c r="B38" s="104">
        <v>499112</v>
      </c>
      <c r="C38" s="166">
        <v>1.9251473197934175</v>
      </c>
      <c r="D38" s="154">
        <v>458067</v>
      </c>
      <c r="E38" s="166">
        <v>1.4501536225696503</v>
      </c>
      <c r="F38" s="154">
        <v>436440</v>
      </c>
      <c r="G38" s="216">
        <v>1.5390849610233539</v>
      </c>
      <c r="H38" s="154">
        <v>510018</v>
      </c>
      <c r="I38" s="209">
        <v>1.7528157819887555</v>
      </c>
      <c r="K38" s="144"/>
    </row>
    <row r="39" spans="1:11" ht="19.5" customHeight="1">
      <c r="A39" s="85" t="s">
        <v>27</v>
      </c>
      <c r="B39" s="104">
        <v>1819179</v>
      </c>
      <c r="C39" s="166">
        <v>7.0168370547581889</v>
      </c>
      <c r="D39" s="154">
        <v>2212307</v>
      </c>
      <c r="E39" s="166">
        <v>7.0037461993249801</v>
      </c>
      <c r="F39" s="154">
        <v>2054616</v>
      </c>
      <c r="G39" s="216">
        <v>7.2455058800246528</v>
      </c>
      <c r="H39" s="154">
        <v>1982002</v>
      </c>
      <c r="I39" s="209">
        <v>6.8116897551327158</v>
      </c>
      <c r="K39" s="144"/>
    </row>
    <row r="40" spans="1:11" ht="19.5" customHeight="1">
      <c r="A40" s="85" t="s">
        <v>28</v>
      </c>
      <c r="B40" s="104">
        <v>2337065</v>
      </c>
      <c r="C40" s="166">
        <v>9.0143984134482906</v>
      </c>
      <c r="D40" s="154">
        <v>2335071</v>
      </c>
      <c r="E40" s="166">
        <v>7.3923938410916659</v>
      </c>
      <c r="F40" s="154">
        <v>2445332</v>
      </c>
      <c r="G40" s="217">
        <v>8.6233473235935296</v>
      </c>
      <c r="H40" s="154">
        <v>2765259</v>
      </c>
      <c r="I40" s="209">
        <v>9.5035657888279328</v>
      </c>
      <c r="K40" s="144"/>
    </row>
    <row r="41" spans="1:11" ht="19.5" customHeight="1">
      <c r="A41" s="85" t="s">
        <v>29</v>
      </c>
      <c r="B41" s="104">
        <v>811372</v>
      </c>
      <c r="C41" s="166">
        <v>3.1295793953169322</v>
      </c>
      <c r="D41" s="154">
        <v>975685</v>
      </c>
      <c r="E41" s="166">
        <v>3.0888344657809212</v>
      </c>
      <c r="F41" s="154">
        <v>795103</v>
      </c>
      <c r="G41" s="218">
        <v>2.8038930202652179</v>
      </c>
      <c r="H41" s="154">
        <v>845727</v>
      </c>
      <c r="I41" s="209">
        <v>2.9065712050437522</v>
      </c>
      <c r="K41" s="144"/>
    </row>
    <row r="42" spans="1:11" ht="19.5" customHeight="1">
      <c r="A42" s="85" t="s">
        <v>30</v>
      </c>
      <c r="B42" s="104">
        <v>3017730</v>
      </c>
      <c r="C42" s="166">
        <v>11.639821966532942</v>
      </c>
      <c r="D42" s="154">
        <v>2566782</v>
      </c>
      <c r="E42" s="166">
        <v>8.1259471117687418</v>
      </c>
      <c r="F42" s="154">
        <v>2734774</v>
      </c>
      <c r="G42" s="216">
        <v>9.6440508092697321</v>
      </c>
      <c r="H42" s="154">
        <v>3694499</v>
      </c>
      <c r="I42" s="209">
        <v>12.697152166671913</v>
      </c>
      <c r="K42" s="144"/>
    </row>
    <row r="43" spans="1:11" ht="19.5" customHeight="1">
      <c r="A43" s="87" t="s">
        <v>31</v>
      </c>
      <c r="B43" s="170">
        <v>56331</v>
      </c>
      <c r="C43" s="166">
        <v>0.21727683099441208</v>
      </c>
      <c r="D43" s="155">
        <v>13101</v>
      </c>
      <c r="E43" s="166">
        <v>4.1475292062700411E-2</v>
      </c>
      <c r="F43" s="155">
        <v>338322</v>
      </c>
      <c r="G43" s="217">
        <v>1.1930764874515241</v>
      </c>
      <c r="H43" s="155">
        <v>232804</v>
      </c>
      <c r="I43" s="209">
        <v>0.80009436002280376</v>
      </c>
      <c r="K43" s="144"/>
    </row>
    <row r="44" spans="1:11" ht="19.5" customHeight="1">
      <c r="A44" s="87" t="s">
        <v>32</v>
      </c>
      <c r="B44" s="106">
        <v>2631290</v>
      </c>
      <c r="C44" s="167">
        <v>10.149266880177638</v>
      </c>
      <c r="D44" s="155">
        <v>2564468</v>
      </c>
      <c r="E44" s="166">
        <v>8.1186214247346911</v>
      </c>
      <c r="F44" s="155">
        <v>2661101</v>
      </c>
      <c r="G44" s="219">
        <v>9.3842464688484277</v>
      </c>
      <c r="H44" s="155">
        <v>2704301</v>
      </c>
      <c r="I44" s="209">
        <v>9.2940670173365927</v>
      </c>
      <c r="K44" s="144"/>
    </row>
    <row r="45" spans="1:11" ht="19.5" customHeight="1" thickBot="1">
      <c r="A45" s="161" t="s">
        <v>19</v>
      </c>
      <c r="B45" s="102">
        <v>25925912</v>
      </c>
      <c r="C45" s="156">
        <v>99.999999999999986</v>
      </c>
      <c r="D45" s="102">
        <v>31587481</v>
      </c>
      <c r="E45" s="180">
        <v>100</v>
      </c>
      <c r="F45" s="197">
        <v>28357109</v>
      </c>
      <c r="G45" s="180">
        <v>100.00000000000001</v>
      </c>
      <c r="H45" s="197">
        <v>29097068</v>
      </c>
      <c r="I45" s="228">
        <v>99.999999999999972</v>
      </c>
      <c r="K45" s="144"/>
    </row>
    <row r="46" spans="1:11" s="42" customFormat="1" ht="12">
      <c r="A46" s="42" t="s">
        <v>91</v>
      </c>
      <c r="C46" s="43"/>
      <c r="E46" s="43"/>
      <c r="F46" s="43"/>
      <c r="G46" s="43"/>
      <c r="H46" s="211"/>
      <c r="I46" s="211"/>
    </row>
    <row r="47" spans="1:11">
      <c r="A47" s="42" t="s">
        <v>92</v>
      </c>
      <c r="E47" s="157"/>
      <c r="F47" s="157"/>
      <c r="G47" s="157"/>
      <c r="H47" s="212"/>
      <c r="I47" s="211" t="s">
        <v>74</v>
      </c>
    </row>
    <row r="48" spans="1:11">
      <c r="I48" s="212" t="s">
        <v>67</v>
      </c>
    </row>
  </sheetData>
  <mergeCells count="8">
    <mergeCell ref="B3:C3"/>
    <mergeCell ref="B31:C31"/>
    <mergeCell ref="F3:G3"/>
    <mergeCell ref="H3:I3"/>
    <mergeCell ref="H31:I31"/>
    <mergeCell ref="D3:E3"/>
    <mergeCell ref="D31:E31"/>
    <mergeCell ref="F31:G31"/>
  </mergeCells>
  <phoneticPr fontId="10"/>
  <printOptions gridLinesSet="0"/>
  <pageMargins left="0.59055118110236227" right="0.39370078740157483" top="0.78740157480314965" bottom="0.98425196850393704" header="0.51181102362204722" footer="0.51181102362204722"/>
  <pageSetup paperSize="9" scale="91" orientation="portrait" verticalDpi="0" r:id="rId1"/>
  <headerFooter alignWithMargins="0">
    <oddFooter>&amp;C&amp;"ＭＳ Ｐゴシック,標準"&amp;F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zoomScaleNormal="100" workbookViewId="0">
      <pane xSplit="3" topLeftCell="D1" activePane="topRight" state="frozen"/>
      <selection pane="topRight" activeCell="B1" sqref="B1"/>
    </sheetView>
  </sheetViews>
  <sheetFormatPr defaultRowHeight="13.5"/>
  <cols>
    <col min="1" max="1" width="1.5" style="24" customWidth="1"/>
    <col min="2" max="2" width="27.625" style="24" customWidth="1"/>
    <col min="3" max="3" width="1.5" style="24" customWidth="1"/>
    <col min="4" max="4" width="11.5" style="24" customWidth="1"/>
    <col min="5" max="5" width="8.875" style="24" customWidth="1"/>
    <col min="6" max="16384" width="9" style="24"/>
  </cols>
  <sheetData>
    <row r="1" spans="1:5" s="2" customFormat="1" ht="17.25">
      <c r="B1" s="1" t="s">
        <v>37</v>
      </c>
      <c r="C1" s="1"/>
      <c r="D1" s="1"/>
      <c r="E1" s="1"/>
    </row>
    <row r="2" spans="1:5" ht="14.25" thickBot="1">
      <c r="B2" s="44" t="s">
        <v>38</v>
      </c>
      <c r="C2" s="44"/>
      <c r="D2" s="44"/>
      <c r="E2" s="3" t="s">
        <v>33</v>
      </c>
    </row>
    <row r="3" spans="1:5">
      <c r="A3" s="25"/>
      <c r="B3" s="120" t="s">
        <v>59</v>
      </c>
      <c r="C3" s="187"/>
      <c r="D3" s="258" t="s">
        <v>89</v>
      </c>
      <c r="E3" s="260"/>
    </row>
    <row r="4" spans="1:5">
      <c r="A4" s="26"/>
      <c r="B4" s="121" t="s">
        <v>57</v>
      </c>
      <c r="C4" s="188"/>
      <c r="D4" s="112" t="s">
        <v>2</v>
      </c>
      <c r="E4" s="201" t="s">
        <v>3</v>
      </c>
    </row>
    <row r="5" spans="1:5">
      <c r="A5" s="27"/>
      <c r="B5" s="88" t="s">
        <v>4</v>
      </c>
      <c r="C5" s="189"/>
      <c r="D5" s="103">
        <v>9163381</v>
      </c>
      <c r="E5" s="244">
        <f>D5/D28*100</f>
        <v>29.650982036710939</v>
      </c>
    </row>
    <row r="6" spans="1:5">
      <c r="A6" s="29"/>
      <c r="B6" s="90" t="s">
        <v>5</v>
      </c>
      <c r="C6" s="190"/>
      <c r="D6" s="104">
        <v>376404</v>
      </c>
      <c r="E6" s="245">
        <f>D6/D28*100</f>
        <v>1.2179727376332103</v>
      </c>
    </row>
    <row r="7" spans="1:5">
      <c r="A7" s="29"/>
      <c r="B7" s="90" t="s">
        <v>6</v>
      </c>
      <c r="C7" s="190"/>
      <c r="D7" s="246">
        <v>2859</v>
      </c>
      <c r="E7" s="245">
        <f>D7/D28*100</f>
        <v>9.2511877049482692E-3</v>
      </c>
    </row>
    <row r="8" spans="1:5">
      <c r="A8" s="29"/>
      <c r="B8" s="90" t="s">
        <v>39</v>
      </c>
      <c r="C8" s="190"/>
      <c r="D8" s="104">
        <v>34488</v>
      </c>
      <c r="E8" s="245">
        <f>D8/D28*100</f>
        <v>0.11159669869473798</v>
      </c>
    </row>
    <row r="9" spans="1:5">
      <c r="A9" s="29"/>
      <c r="B9" s="90" t="s">
        <v>40</v>
      </c>
      <c r="C9" s="190"/>
      <c r="D9" s="104">
        <v>24851</v>
      </c>
      <c r="E9" s="245">
        <f>D9/D28*100</f>
        <v>8.0413174416113828E-2</v>
      </c>
    </row>
    <row r="10" spans="1:5">
      <c r="A10" s="29"/>
      <c r="B10" s="90" t="s">
        <v>34</v>
      </c>
      <c r="C10" s="190"/>
      <c r="D10" s="104">
        <v>1484984</v>
      </c>
      <c r="E10" s="245">
        <f>D10/D28*100</f>
        <v>4.8051296687110527</v>
      </c>
    </row>
    <row r="11" spans="1:5">
      <c r="A11" s="29"/>
      <c r="B11" s="90" t="s">
        <v>35</v>
      </c>
      <c r="C11" s="190"/>
      <c r="D11" s="104">
        <v>54226</v>
      </c>
      <c r="E11" s="245">
        <f>D11/D28*100</f>
        <v>0.17546516421424443</v>
      </c>
    </row>
    <row r="12" spans="1:5">
      <c r="A12" s="29"/>
      <c r="B12" s="90" t="s">
        <v>7</v>
      </c>
      <c r="C12" s="190"/>
      <c r="D12" s="108">
        <v>0</v>
      </c>
      <c r="E12" s="247" t="s">
        <v>83</v>
      </c>
    </row>
    <row r="13" spans="1:5">
      <c r="A13" s="29"/>
      <c r="B13" s="90" t="s">
        <v>73</v>
      </c>
      <c r="C13" s="190"/>
      <c r="D13" s="104">
        <v>25410</v>
      </c>
      <c r="E13" s="245">
        <f>D13/D28*100</f>
        <v>8.2221993558144635E-2</v>
      </c>
    </row>
    <row r="14" spans="1:5">
      <c r="A14" s="29"/>
      <c r="B14" s="90" t="s">
        <v>79</v>
      </c>
      <c r="C14" s="190"/>
      <c r="D14" s="104">
        <v>125999</v>
      </c>
      <c r="E14" s="245">
        <f>D14/D28*100</f>
        <v>0.40770912893871181</v>
      </c>
    </row>
    <row r="15" spans="1:5">
      <c r="A15" s="29"/>
      <c r="B15" s="90" t="s">
        <v>36</v>
      </c>
      <c r="C15" s="190"/>
      <c r="D15" s="104">
        <v>62253</v>
      </c>
      <c r="E15" s="245">
        <f>D15/D28*100</f>
        <v>0.20143903049882639</v>
      </c>
    </row>
    <row r="16" spans="1:5">
      <c r="A16" s="29"/>
      <c r="B16" s="90" t="s">
        <v>8</v>
      </c>
      <c r="C16" s="190"/>
      <c r="D16" s="104">
        <v>7169119</v>
      </c>
      <c r="E16" s="245">
        <f>D16/D28*100</f>
        <v>23.197924291049681</v>
      </c>
    </row>
    <row r="17" spans="1:6">
      <c r="A17" s="29"/>
      <c r="B17" s="90" t="s">
        <v>9</v>
      </c>
      <c r="C17" s="190"/>
      <c r="D17" s="104">
        <v>8113</v>
      </c>
      <c r="E17" s="245">
        <f>D17/D28*100</f>
        <v>2.6252146152586676E-2</v>
      </c>
    </row>
    <row r="18" spans="1:6">
      <c r="A18" s="29"/>
      <c r="B18" s="90" t="s">
        <v>10</v>
      </c>
      <c r="C18" s="190"/>
      <c r="D18" s="104">
        <v>262521</v>
      </c>
      <c r="E18" s="245">
        <f>D18/D28*100</f>
        <v>0.84946871195898022</v>
      </c>
    </row>
    <row r="19" spans="1:6">
      <c r="A19" s="29"/>
      <c r="B19" s="90" t="s">
        <v>11</v>
      </c>
      <c r="C19" s="190"/>
      <c r="D19" s="104">
        <v>348591</v>
      </c>
      <c r="E19" s="245">
        <f>D19/D28*100</f>
        <v>1.1279750868330263</v>
      </c>
      <c r="F19" s="24" t="s">
        <v>90</v>
      </c>
    </row>
    <row r="20" spans="1:6">
      <c r="A20" s="29"/>
      <c r="B20" s="90" t="s">
        <v>12</v>
      </c>
      <c r="C20" s="190"/>
      <c r="D20" s="104">
        <v>5381618</v>
      </c>
      <c r="E20" s="245">
        <f>D20/D28*100</f>
        <v>17.413906356882929</v>
      </c>
    </row>
    <row r="21" spans="1:6">
      <c r="A21" s="29"/>
      <c r="B21" s="90" t="s">
        <v>13</v>
      </c>
      <c r="C21" s="190"/>
      <c r="D21" s="104">
        <v>1401724</v>
      </c>
      <c r="E21" s="245">
        <f>D21/D28*100</f>
        <v>4.5357159267334408</v>
      </c>
    </row>
    <row r="22" spans="1:6">
      <c r="A22" s="29"/>
      <c r="B22" s="90" t="s">
        <v>14</v>
      </c>
      <c r="C22" s="190"/>
      <c r="D22" s="104">
        <v>272068</v>
      </c>
      <c r="E22" s="245">
        <f>D22/D28*100</f>
        <v>0.8803610131199251</v>
      </c>
    </row>
    <row r="23" spans="1:6">
      <c r="A23" s="29"/>
      <c r="B23" s="90" t="s">
        <v>41</v>
      </c>
      <c r="C23" s="190"/>
      <c r="D23" s="104">
        <v>263146</v>
      </c>
      <c r="E23" s="245">
        <f>D23/D28*100</f>
        <v>0.85149109472064266</v>
      </c>
    </row>
    <row r="24" spans="1:6">
      <c r="A24" s="29"/>
      <c r="B24" s="90" t="s">
        <v>15</v>
      </c>
      <c r="C24" s="190"/>
      <c r="D24" s="104">
        <v>122562</v>
      </c>
      <c r="E24" s="245">
        <f>D24/D28*100</f>
        <v>0.39658764165577814</v>
      </c>
    </row>
    <row r="25" spans="1:6">
      <c r="A25" s="29"/>
      <c r="B25" s="90" t="s">
        <v>16</v>
      </c>
      <c r="C25" s="190"/>
      <c r="D25" s="104">
        <v>1678371</v>
      </c>
      <c r="E25" s="245">
        <f>D25/D28*100</f>
        <v>5.430893724918409</v>
      </c>
    </row>
    <row r="26" spans="1:6">
      <c r="A26" s="29"/>
      <c r="B26" s="90" t="s">
        <v>17</v>
      </c>
      <c r="C26" s="190"/>
      <c r="D26" s="104">
        <v>1423852</v>
      </c>
      <c r="E26" s="245">
        <f>D26/D28*100</f>
        <v>4.6073179839335436</v>
      </c>
    </row>
    <row r="27" spans="1:6">
      <c r="A27" s="32"/>
      <c r="B27" s="93" t="s">
        <v>18</v>
      </c>
      <c r="C27" s="191"/>
      <c r="D27" s="105">
        <v>1217600</v>
      </c>
      <c r="E27" s="248">
        <f>D27/D28*100</f>
        <v>3.93992520096013</v>
      </c>
    </row>
    <row r="28" spans="1:6" ht="14.25" thickBot="1">
      <c r="A28" s="33"/>
      <c r="B28" s="96" t="s">
        <v>19</v>
      </c>
      <c r="C28" s="192"/>
      <c r="D28" s="113">
        <f>SUM(D5:D27)</f>
        <v>30904140</v>
      </c>
      <c r="E28" s="249">
        <f t="shared" ref="E28" si="0">SUM(E5:E27)</f>
        <v>100</v>
      </c>
    </row>
    <row r="29" spans="1:6" ht="8.25" customHeight="1">
      <c r="B29" s="49"/>
      <c r="C29" s="49"/>
      <c r="D29" s="49"/>
      <c r="E29" s="49"/>
    </row>
    <row r="30" spans="1:6" ht="14.25" thickBot="1">
      <c r="B30" s="44" t="s">
        <v>20</v>
      </c>
      <c r="C30" s="44"/>
      <c r="D30" s="44"/>
      <c r="E30" s="44"/>
    </row>
    <row r="31" spans="1:6">
      <c r="A31" s="25"/>
      <c r="B31" s="120" t="s">
        <v>60</v>
      </c>
      <c r="C31" s="187"/>
      <c r="D31" s="258" t="s">
        <v>89</v>
      </c>
      <c r="E31" s="260"/>
    </row>
    <row r="32" spans="1:6">
      <c r="A32" s="26"/>
      <c r="B32" s="121" t="s">
        <v>58</v>
      </c>
      <c r="C32" s="188"/>
      <c r="D32" s="112" t="s">
        <v>2</v>
      </c>
      <c r="E32" s="201" t="s">
        <v>3</v>
      </c>
    </row>
    <row r="33" spans="1:5">
      <c r="A33" s="27"/>
      <c r="B33" s="88" t="s">
        <v>21</v>
      </c>
      <c r="C33" s="189"/>
      <c r="D33" s="103">
        <v>178451</v>
      </c>
      <c r="E33" s="250">
        <f>D33/D45*100</f>
        <v>0.61329547018276886</v>
      </c>
    </row>
    <row r="34" spans="1:5">
      <c r="A34" s="29"/>
      <c r="B34" s="90" t="s">
        <v>22</v>
      </c>
      <c r="C34" s="190"/>
      <c r="D34" s="104">
        <v>5268741</v>
      </c>
      <c r="E34" s="251">
        <f>D34/D45*100</f>
        <v>18.107463611110234</v>
      </c>
    </row>
    <row r="35" spans="1:5">
      <c r="A35" s="29"/>
      <c r="B35" s="90" t="s">
        <v>23</v>
      </c>
      <c r="C35" s="190"/>
      <c r="D35" s="104">
        <v>8937920</v>
      </c>
      <c r="E35" s="252">
        <f>D35/D45*100</f>
        <v>30.717596700808482</v>
      </c>
    </row>
    <row r="36" spans="1:5">
      <c r="A36" s="29"/>
      <c r="B36" s="90" t="s">
        <v>24</v>
      </c>
      <c r="C36" s="190"/>
      <c r="D36" s="104">
        <v>1877272</v>
      </c>
      <c r="E36" s="251">
        <f>D36/D45*100</f>
        <v>6.4517565824845304</v>
      </c>
    </row>
    <row r="37" spans="1:5">
      <c r="A37" s="29"/>
      <c r="B37" s="90" t="s">
        <v>25</v>
      </c>
      <c r="C37" s="190"/>
      <c r="D37" s="104">
        <v>100074</v>
      </c>
      <c r="E37" s="251">
        <f>D37/D45*100</f>
        <v>0.34393156038952105</v>
      </c>
    </row>
    <row r="38" spans="1:5">
      <c r="A38" s="29"/>
      <c r="B38" s="90" t="s">
        <v>26</v>
      </c>
      <c r="C38" s="190"/>
      <c r="D38" s="104">
        <v>510018</v>
      </c>
      <c r="E38" s="251">
        <f>D38/D45*100</f>
        <v>1.7528157819887555</v>
      </c>
    </row>
    <row r="39" spans="1:5">
      <c r="A39" s="29"/>
      <c r="B39" s="90" t="s">
        <v>27</v>
      </c>
      <c r="C39" s="190"/>
      <c r="D39" s="104">
        <v>1982002</v>
      </c>
      <c r="E39" s="251">
        <f>D39/D45*100</f>
        <v>6.8116897551327158</v>
      </c>
    </row>
    <row r="40" spans="1:5">
      <c r="A40" s="29"/>
      <c r="B40" s="90" t="s">
        <v>28</v>
      </c>
      <c r="C40" s="190"/>
      <c r="D40" s="104">
        <v>2765259</v>
      </c>
      <c r="E40" s="252">
        <f>D40/D45*100</f>
        <v>9.5035657888279328</v>
      </c>
    </row>
    <row r="41" spans="1:5">
      <c r="A41" s="29"/>
      <c r="B41" s="90" t="s">
        <v>29</v>
      </c>
      <c r="C41" s="190"/>
      <c r="D41" s="104">
        <v>845727</v>
      </c>
      <c r="E41" s="253">
        <f>D41/D45*100</f>
        <v>2.9065712050437522</v>
      </c>
    </row>
    <row r="42" spans="1:5">
      <c r="A42" s="29"/>
      <c r="B42" s="90" t="s">
        <v>30</v>
      </c>
      <c r="C42" s="190"/>
      <c r="D42" s="104">
        <v>3694499</v>
      </c>
      <c r="E42" s="251">
        <f>D42/D45*100</f>
        <v>12.697152166671913</v>
      </c>
    </row>
    <row r="43" spans="1:5">
      <c r="A43" s="35"/>
      <c r="B43" s="100" t="s">
        <v>31</v>
      </c>
      <c r="C43" s="193"/>
      <c r="D43" s="106">
        <v>232804</v>
      </c>
      <c r="E43" s="252">
        <f>D43/D45*100</f>
        <v>0.80009436002280376</v>
      </c>
    </row>
    <row r="44" spans="1:5">
      <c r="A44" s="35"/>
      <c r="B44" s="100" t="s">
        <v>32</v>
      </c>
      <c r="C44" s="193"/>
      <c r="D44" s="106">
        <v>2704301</v>
      </c>
      <c r="E44" s="254">
        <f>D44/D45*100</f>
        <v>9.2940670173365927</v>
      </c>
    </row>
    <row r="45" spans="1:5" ht="14.25" thickBot="1">
      <c r="A45" s="38"/>
      <c r="B45" s="101" t="s">
        <v>19</v>
      </c>
      <c r="C45" s="194"/>
      <c r="D45" s="116">
        <f t="shared" ref="D45:E45" si="1">SUM(D33:D44)</f>
        <v>29097068</v>
      </c>
      <c r="E45" s="255">
        <f t="shared" si="1"/>
        <v>99.999999999999972</v>
      </c>
    </row>
    <row r="46" spans="1:5" s="42" customFormat="1" ht="12">
      <c r="B46" s="42" t="s">
        <v>91</v>
      </c>
    </row>
    <row r="47" spans="1:5">
      <c r="B47" s="42" t="s">
        <v>93</v>
      </c>
    </row>
  </sheetData>
  <mergeCells count="2">
    <mergeCell ref="D31:E31"/>
    <mergeCell ref="D3:E3"/>
  </mergeCells>
  <phoneticPr fontId="4"/>
  <printOptions gridLinesSet="0"/>
  <pageMargins left="0.59055118110236227" right="0.39370078740157483" top="0.78740157480314965" bottom="0.98425196850393704" header="0.51181102362204722" footer="0.51181102362204722"/>
  <pageSetup paperSize="9" scale="91" orientation="portrait" r:id="rId1"/>
  <headerFooter alignWithMargins="0">
    <oddFooter>&amp;C&amp;"ＭＳ Ｐゴシック,標準"&amp;F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showGridLines="0" zoomScaleNormal="100" workbookViewId="0">
      <pane xSplit="3" topLeftCell="D1" activePane="topRight" state="frozen"/>
      <selection pane="topRight" activeCell="D32" sqref="D32"/>
    </sheetView>
  </sheetViews>
  <sheetFormatPr defaultRowHeight="13.5"/>
  <cols>
    <col min="1" max="1" width="1.5" style="24" customWidth="1"/>
    <col min="2" max="2" width="27.625" style="24" customWidth="1"/>
    <col min="3" max="3" width="1.5" style="24" customWidth="1"/>
    <col min="4" max="4" width="11.5" style="24" customWidth="1"/>
    <col min="5" max="5" width="8.875" style="24" customWidth="1"/>
    <col min="6" max="6" width="11.5" style="24" customWidth="1"/>
    <col min="7" max="7" width="8.875" style="24" customWidth="1"/>
    <col min="8" max="8" width="11.5" style="24" customWidth="1"/>
    <col min="9" max="9" width="8.875" style="24" customWidth="1"/>
    <col min="10" max="10" width="11.5" style="114" customWidth="1"/>
    <col min="11" max="11" width="8.875" style="114" customWidth="1"/>
    <col min="12" max="12" width="11.5" style="24" customWidth="1"/>
    <col min="13" max="13" width="8.875" style="24" customWidth="1"/>
    <col min="14" max="14" width="12.25" style="114" customWidth="1"/>
    <col min="15" max="15" width="7.375" style="24" customWidth="1"/>
    <col min="16" max="16" width="12.25" style="114" customWidth="1"/>
    <col min="17" max="17" width="7.375" style="24" customWidth="1"/>
    <col min="18" max="18" width="12.25" style="114" customWidth="1"/>
    <col min="19" max="19" width="7.375" style="24" customWidth="1"/>
    <col min="20" max="20" width="12.25" style="114" customWidth="1"/>
    <col min="21" max="21" width="7.375" style="24" customWidth="1"/>
    <col min="22" max="22" width="12.25" style="24" customWidth="1"/>
    <col min="23" max="23" width="7.375" style="24" customWidth="1"/>
    <col min="24" max="24" width="12.25" style="24" customWidth="1"/>
    <col min="25" max="25" width="7.375" style="24" customWidth="1"/>
    <col min="26" max="16384" width="9" style="24"/>
  </cols>
  <sheetData>
    <row r="1" spans="1:25" s="2" customFormat="1" ht="17.25">
      <c r="B1" s="1" t="s">
        <v>37</v>
      </c>
      <c r="C1" s="1"/>
      <c r="D1" s="1"/>
      <c r="E1" s="1"/>
      <c r="F1" s="1"/>
      <c r="G1" s="1"/>
      <c r="H1" s="1"/>
      <c r="I1" s="1"/>
      <c r="J1" s="110"/>
      <c r="K1" s="110"/>
      <c r="N1" s="110"/>
      <c r="P1" s="110"/>
      <c r="R1" s="110"/>
      <c r="T1" s="110"/>
    </row>
    <row r="2" spans="1:25" ht="14.25" thickBot="1">
      <c r="B2" s="44" t="s">
        <v>38</v>
      </c>
      <c r="C2" s="44"/>
      <c r="D2" s="44"/>
      <c r="E2" s="44"/>
      <c r="F2" s="44"/>
      <c r="G2" s="44"/>
      <c r="H2" s="44"/>
      <c r="I2" s="44"/>
      <c r="J2" s="200"/>
      <c r="K2" s="200"/>
      <c r="L2" s="3"/>
      <c r="M2" s="3"/>
      <c r="N2" s="111"/>
      <c r="O2" s="3"/>
      <c r="P2" s="111"/>
      <c r="Q2" s="3"/>
      <c r="R2" s="111"/>
      <c r="S2" s="3"/>
      <c r="T2" s="111"/>
      <c r="U2" s="3"/>
      <c r="V2" s="44"/>
      <c r="W2" s="45"/>
      <c r="X2" s="44"/>
      <c r="Y2" s="3" t="s">
        <v>33</v>
      </c>
    </row>
    <row r="3" spans="1:25">
      <c r="A3" s="25"/>
      <c r="B3" s="120" t="s">
        <v>59</v>
      </c>
      <c r="C3" s="187"/>
      <c r="D3" s="261" t="s">
        <v>86</v>
      </c>
      <c r="E3" s="259"/>
      <c r="F3" s="261" t="s">
        <v>82</v>
      </c>
      <c r="G3" s="259"/>
      <c r="H3" s="261" t="s">
        <v>72</v>
      </c>
      <c r="I3" s="259"/>
      <c r="J3" s="261" t="s">
        <v>71</v>
      </c>
      <c r="K3" s="259"/>
      <c r="L3" s="262" t="s">
        <v>69</v>
      </c>
      <c r="M3" s="257"/>
      <c r="N3" s="263" t="s">
        <v>65</v>
      </c>
      <c r="O3" s="264"/>
      <c r="P3" s="267" t="s">
        <v>64</v>
      </c>
      <c r="Q3" s="264"/>
      <c r="R3" s="267" t="s">
        <v>63</v>
      </c>
      <c r="S3" s="264"/>
      <c r="T3" s="267" t="s">
        <v>56</v>
      </c>
      <c r="U3" s="268"/>
      <c r="V3" s="267" t="s">
        <v>55</v>
      </c>
      <c r="W3" s="264"/>
      <c r="X3" s="265" t="s">
        <v>54</v>
      </c>
      <c r="Y3" s="266"/>
    </row>
    <row r="4" spans="1:25">
      <c r="A4" s="26"/>
      <c r="B4" s="121" t="s">
        <v>57</v>
      </c>
      <c r="C4" s="188"/>
      <c r="D4" s="181" t="s">
        <v>2</v>
      </c>
      <c r="E4" s="213" t="s">
        <v>3</v>
      </c>
      <c r="F4" s="181" t="s">
        <v>2</v>
      </c>
      <c r="G4" s="213" t="s">
        <v>3</v>
      </c>
      <c r="H4" s="181" t="s">
        <v>2</v>
      </c>
      <c r="I4" s="213" t="s">
        <v>3</v>
      </c>
      <c r="J4" s="181" t="s">
        <v>2</v>
      </c>
      <c r="K4" s="213" t="s">
        <v>3</v>
      </c>
      <c r="L4" s="153" t="s">
        <v>2</v>
      </c>
      <c r="M4" s="140" t="s">
        <v>3</v>
      </c>
      <c r="N4" s="181" t="s">
        <v>2</v>
      </c>
      <c r="O4" s="140" t="s">
        <v>3</v>
      </c>
      <c r="P4" s="112" t="s">
        <v>2</v>
      </c>
      <c r="Q4" s="140" t="s">
        <v>3</v>
      </c>
      <c r="R4" s="112" t="s">
        <v>2</v>
      </c>
      <c r="S4" s="140" t="s">
        <v>3</v>
      </c>
      <c r="T4" s="112" t="s">
        <v>2</v>
      </c>
      <c r="U4" s="47" t="s">
        <v>3</v>
      </c>
      <c r="V4" s="46" t="s">
        <v>2</v>
      </c>
      <c r="W4" s="47" t="s">
        <v>3</v>
      </c>
      <c r="X4" s="46" t="s">
        <v>2</v>
      </c>
      <c r="Y4" s="48" t="s">
        <v>3</v>
      </c>
    </row>
    <row r="5" spans="1:25">
      <c r="A5" s="27"/>
      <c r="B5" s="88" t="s">
        <v>4</v>
      </c>
      <c r="C5" s="189"/>
      <c r="D5" s="171">
        <v>8357095</v>
      </c>
      <c r="E5" s="183">
        <f>D5/D28*100</f>
        <v>27.824076725259594</v>
      </c>
      <c r="F5" s="239">
        <v>8555161</v>
      </c>
      <c r="G5" s="234">
        <f>F5/$D$28*100</f>
        <v>28.483516827432094</v>
      </c>
      <c r="H5" s="171">
        <v>8661436</v>
      </c>
      <c r="I5" s="183">
        <f t="shared" ref="I5:I12" si="0">H5/$H$28*100</f>
        <v>32.56921549969946</v>
      </c>
      <c r="J5" s="171">
        <v>8577420</v>
      </c>
      <c r="K5" s="183">
        <f t="shared" ref="K5:K12" si="1">J5/$J$28*100</f>
        <v>34.112435077892613</v>
      </c>
      <c r="L5" s="171">
        <v>8496329</v>
      </c>
      <c r="M5" s="183">
        <f t="shared" ref="M5:M12" si="2">L5/$L$28*100</f>
        <v>36.406162721361554</v>
      </c>
      <c r="N5" s="171">
        <v>8348319</v>
      </c>
      <c r="O5" s="174">
        <v>34.977862724760215</v>
      </c>
      <c r="P5" s="171">
        <v>8467824</v>
      </c>
      <c r="Q5" s="158">
        <f t="shared" ref="Q5:Q12" si="3">P5/$P$28*100</f>
        <v>34.881885618486237</v>
      </c>
      <c r="R5" s="103">
        <v>8355475</v>
      </c>
      <c r="S5" s="145">
        <v>32.4</v>
      </c>
      <c r="T5" s="107">
        <v>8340064</v>
      </c>
      <c r="U5" s="127">
        <f t="shared" ref="U5:U13" si="4">ROUND(T5/T$28*100,2)</f>
        <v>27.69</v>
      </c>
      <c r="V5" s="78">
        <v>8488832</v>
      </c>
      <c r="W5" s="89">
        <f t="shared" ref="W5:W13" si="5">V5/V$28*100</f>
        <v>35.712360419185337</v>
      </c>
      <c r="X5" s="78">
        <v>8648960</v>
      </c>
      <c r="Y5" s="139">
        <f t="shared" ref="Y5:Y13" si="6">X5/X$28*100</f>
        <v>36.630087514507679</v>
      </c>
    </row>
    <row r="6" spans="1:25">
      <c r="A6" s="29"/>
      <c r="B6" s="90" t="s">
        <v>5</v>
      </c>
      <c r="C6" s="190"/>
      <c r="D6" s="154">
        <v>374681</v>
      </c>
      <c r="E6" s="175">
        <f>D6/D28*100</f>
        <v>1.2474613357269471</v>
      </c>
      <c r="F6" s="240">
        <v>369162</v>
      </c>
      <c r="G6" s="235">
        <f t="shared" ref="G6:G27" si="7">F6/$D$28*100</f>
        <v>1.2290864004836946</v>
      </c>
      <c r="H6" s="154">
        <v>363603</v>
      </c>
      <c r="I6" s="175">
        <f t="shared" si="0"/>
        <v>1.3672403124998238</v>
      </c>
      <c r="J6" s="154">
        <v>358201</v>
      </c>
      <c r="K6" s="175">
        <f t="shared" si="1"/>
        <v>1.4245668694474807</v>
      </c>
      <c r="L6" s="154">
        <v>355260</v>
      </c>
      <c r="M6" s="175">
        <f t="shared" si="2"/>
        <v>1.5222637174703222</v>
      </c>
      <c r="N6" s="154">
        <v>356660</v>
      </c>
      <c r="O6" s="175">
        <v>1.4943373054399307</v>
      </c>
      <c r="P6" s="154">
        <v>358217</v>
      </c>
      <c r="Q6" s="159">
        <f t="shared" si="3"/>
        <v>1.4756192878592285</v>
      </c>
      <c r="R6" s="154">
        <v>342105</v>
      </c>
      <c r="S6" s="146">
        <v>1.3</v>
      </c>
      <c r="T6" s="108">
        <v>358814</v>
      </c>
      <c r="U6" s="91">
        <f t="shared" si="4"/>
        <v>1.19</v>
      </c>
      <c r="V6" s="79">
        <v>367426</v>
      </c>
      <c r="W6" s="91">
        <f t="shared" si="5"/>
        <v>1.5457544382289095</v>
      </c>
      <c r="X6" s="79">
        <v>389758</v>
      </c>
      <c r="Y6" s="92">
        <f t="shared" si="6"/>
        <v>1.6507036278904614</v>
      </c>
    </row>
    <row r="7" spans="1:25">
      <c r="A7" s="29"/>
      <c r="B7" s="90" t="s">
        <v>6</v>
      </c>
      <c r="C7" s="190"/>
      <c r="D7" s="178">
        <v>5154</v>
      </c>
      <c r="E7" s="175">
        <f>D7/D28*100</f>
        <v>1.7159705787954779E-2</v>
      </c>
      <c r="F7" s="240">
        <v>6380</v>
      </c>
      <c r="G7" s="235">
        <f t="shared" si="7"/>
        <v>2.1241544999447318E-2</v>
      </c>
      <c r="H7" s="178">
        <v>6714</v>
      </c>
      <c r="I7" s="175">
        <f t="shared" si="0"/>
        <v>2.5246357863174442E-2</v>
      </c>
      <c r="J7" s="178">
        <v>14546</v>
      </c>
      <c r="K7" s="175">
        <f t="shared" si="1"/>
        <v>5.7849502606031403E-2</v>
      </c>
      <c r="L7" s="178">
        <v>12513</v>
      </c>
      <c r="M7" s="184">
        <f t="shared" si="2"/>
        <v>5.3617310974233355E-2</v>
      </c>
      <c r="N7" s="154">
        <v>7317</v>
      </c>
      <c r="O7" s="175">
        <v>3.0656833017170339E-2</v>
      </c>
      <c r="P7" s="154">
        <v>11427</v>
      </c>
      <c r="Q7" s="159">
        <f t="shared" si="3"/>
        <v>4.7071751486856862E-2</v>
      </c>
      <c r="R7" s="154">
        <v>14064</v>
      </c>
      <c r="S7" s="146">
        <v>0.1</v>
      </c>
      <c r="T7" s="108">
        <v>14487</v>
      </c>
      <c r="U7" s="91">
        <f t="shared" si="4"/>
        <v>0.05</v>
      </c>
      <c r="V7" s="79">
        <v>17762</v>
      </c>
      <c r="W7" s="91">
        <f t="shared" si="5"/>
        <v>7.4724407994594538E-2</v>
      </c>
      <c r="X7" s="79">
        <v>33553</v>
      </c>
      <c r="Y7" s="92">
        <f t="shared" si="6"/>
        <v>0.14210371262837107</v>
      </c>
    </row>
    <row r="8" spans="1:25">
      <c r="A8" s="29"/>
      <c r="B8" s="90" t="s">
        <v>39</v>
      </c>
      <c r="C8" s="190"/>
      <c r="D8" s="154">
        <v>39950</v>
      </c>
      <c r="E8" s="175">
        <f>D8/D28*100</f>
        <v>0.13300936092914115</v>
      </c>
      <c r="F8" s="240">
        <v>28117</v>
      </c>
      <c r="G8" s="235">
        <f t="shared" si="7"/>
        <v>9.361262080712543E-2</v>
      </c>
      <c r="H8" s="154">
        <v>29544</v>
      </c>
      <c r="I8" s="175">
        <f t="shared" si="0"/>
        <v>0.11109299921203837</v>
      </c>
      <c r="J8" s="154">
        <v>24739</v>
      </c>
      <c r="K8" s="175">
        <f t="shared" si="1"/>
        <v>9.8387106075251682E-2</v>
      </c>
      <c r="L8" s="154">
        <v>29881</v>
      </c>
      <c r="M8" s="175">
        <f t="shared" si="2"/>
        <v>0.12803795006961294</v>
      </c>
      <c r="N8" s="154">
        <v>22494</v>
      </c>
      <c r="O8" s="175">
        <v>9.4245565380378524E-2</v>
      </c>
      <c r="P8" s="154">
        <v>31766</v>
      </c>
      <c r="Q8" s="159">
        <f t="shared" si="3"/>
        <v>0.13085510262811717</v>
      </c>
      <c r="R8" s="154">
        <v>39922</v>
      </c>
      <c r="S8" s="146">
        <v>0.2</v>
      </c>
      <c r="T8" s="108">
        <v>21244</v>
      </c>
      <c r="U8" s="91">
        <f t="shared" si="4"/>
        <v>7.0000000000000007E-2</v>
      </c>
      <c r="V8" s="79">
        <v>11753</v>
      </c>
      <c r="W8" s="91">
        <f t="shared" si="5"/>
        <v>4.9444655284341263E-2</v>
      </c>
      <c r="X8" s="79">
        <v>8475</v>
      </c>
      <c r="Y8" s="92">
        <f t="shared" si="6"/>
        <v>3.5893331878682821E-2</v>
      </c>
    </row>
    <row r="9" spans="1:25">
      <c r="A9" s="29"/>
      <c r="B9" s="90" t="s">
        <v>40</v>
      </c>
      <c r="C9" s="190"/>
      <c r="D9" s="154">
        <v>42919</v>
      </c>
      <c r="E9" s="175">
        <f>D9/D28*100</f>
        <v>0.14289433696415041</v>
      </c>
      <c r="F9" s="240">
        <v>32445</v>
      </c>
      <c r="G9" s="235">
        <f t="shared" si="7"/>
        <v>0.10802224569076305</v>
      </c>
      <c r="H9" s="154">
        <v>16974</v>
      </c>
      <c r="I9" s="175">
        <f t="shared" si="0"/>
        <v>6.3826583016014737E-2</v>
      </c>
      <c r="J9" s="154">
        <v>20793</v>
      </c>
      <c r="K9" s="175">
        <f t="shared" si="1"/>
        <v>8.2693847634209477E-2</v>
      </c>
      <c r="L9" s="154">
        <v>32451</v>
      </c>
      <c r="M9" s="175">
        <f t="shared" si="2"/>
        <v>0.13905021644888088</v>
      </c>
      <c r="N9" s="154">
        <v>13055</v>
      </c>
      <c r="O9" s="175">
        <v>5.4697957501593383E-2</v>
      </c>
      <c r="P9" s="154">
        <v>32493</v>
      </c>
      <c r="Q9" s="159">
        <f t="shared" si="3"/>
        <v>0.13384986619956593</v>
      </c>
      <c r="R9" s="154">
        <v>30319</v>
      </c>
      <c r="S9" s="147">
        <v>0.12</v>
      </c>
      <c r="T9" s="108">
        <v>35776</v>
      </c>
      <c r="U9" s="91">
        <f t="shared" si="4"/>
        <v>0.12</v>
      </c>
      <c r="V9" s="79">
        <v>2679</v>
      </c>
      <c r="W9" s="91">
        <f t="shared" si="5"/>
        <v>1.1270503829384007E-2</v>
      </c>
      <c r="X9" s="79">
        <v>3154</v>
      </c>
      <c r="Y9" s="92">
        <f t="shared" si="6"/>
        <v>1.3357825220692109E-2</v>
      </c>
    </row>
    <row r="10" spans="1:25">
      <c r="A10" s="29"/>
      <c r="B10" s="90" t="s">
        <v>34</v>
      </c>
      <c r="C10" s="190"/>
      <c r="D10" s="154">
        <v>1404643</v>
      </c>
      <c r="E10" s="175">
        <f>D10/D28*100</f>
        <v>4.676612459664371</v>
      </c>
      <c r="F10" s="240">
        <v>1283616</v>
      </c>
      <c r="G10" s="235">
        <f t="shared" si="7"/>
        <v>4.2736656780580837</v>
      </c>
      <c r="H10" s="154">
        <v>1052716</v>
      </c>
      <c r="I10" s="175">
        <f t="shared" si="0"/>
        <v>3.958481510915929</v>
      </c>
      <c r="J10" s="154">
        <v>1111343</v>
      </c>
      <c r="K10" s="175">
        <f t="shared" si="1"/>
        <v>4.4198157414199617</v>
      </c>
      <c r="L10" s="154">
        <v>1065366</v>
      </c>
      <c r="M10" s="175">
        <f t="shared" si="2"/>
        <v>4.5650171919903375</v>
      </c>
      <c r="N10" s="154">
        <v>1020366</v>
      </c>
      <c r="O10" s="175">
        <v>4.2751387287683515</v>
      </c>
      <c r="P10" s="154">
        <v>1114947</v>
      </c>
      <c r="Q10" s="159">
        <f t="shared" si="3"/>
        <v>4.5928509761981795</v>
      </c>
      <c r="R10" s="154">
        <v>677255</v>
      </c>
      <c r="S10" s="146">
        <v>2.6</v>
      </c>
      <c r="T10" s="108">
        <v>556579</v>
      </c>
      <c r="U10" s="91">
        <f t="shared" si="4"/>
        <v>1.85</v>
      </c>
      <c r="V10" s="79">
        <v>561364</v>
      </c>
      <c r="W10" s="91">
        <f t="shared" si="5"/>
        <v>2.3616480446727603</v>
      </c>
      <c r="X10" s="79">
        <v>577575</v>
      </c>
      <c r="Y10" s="92">
        <f t="shared" si="6"/>
        <v>2.4461464495374905</v>
      </c>
    </row>
    <row r="11" spans="1:25">
      <c r="A11" s="29"/>
      <c r="B11" s="90" t="s">
        <v>35</v>
      </c>
      <c r="C11" s="190"/>
      <c r="D11" s="154">
        <v>52044</v>
      </c>
      <c r="E11" s="175">
        <f>D11/D28*100</f>
        <v>0.17327507334658879</v>
      </c>
      <c r="F11" s="240">
        <v>41645</v>
      </c>
      <c r="G11" s="235">
        <f t="shared" si="7"/>
        <v>0.13865268675579681</v>
      </c>
      <c r="H11" s="154">
        <v>52810</v>
      </c>
      <c r="I11" s="175">
        <f t="shared" si="0"/>
        <v>0.19857911211710491</v>
      </c>
      <c r="J11" s="154">
        <v>55459</v>
      </c>
      <c r="K11" s="175">
        <f t="shared" si="1"/>
        <v>0.22056067407039021</v>
      </c>
      <c r="L11" s="154">
        <v>58058</v>
      </c>
      <c r="M11" s="175">
        <f t="shared" si="2"/>
        <v>0.24877438188620157</v>
      </c>
      <c r="N11" s="154">
        <v>60031</v>
      </c>
      <c r="O11" s="175">
        <v>0.2515184287076333</v>
      </c>
      <c r="P11" s="154">
        <v>62429</v>
      </c>
      <c r="Q11" s="159">
        <f t="shared" si="3"/>
        <v>0.25716656809074884</v>
      </c>
      <c r="R11" s="154">
        <v>59546</v>
      </c>
      <c r="S11" s="146">
        <v>0.2</v>
      </c>
      <c r="T11" s="108">
        <v>63303</v>
      </c>
      <c r="U11" s="91">
        <f t="shared" si="4"/>
        <v>0.21</v>
      </c>
      <c r="V11" s="79">
        <v>64569</v>
      </c>
      <c r="W11" s="91">
        <f t="shared" si="5"/>
        <v>0.2716405978945487</v>
      </c>
      <c r="X11" s="79">
        <v>66109</v>
      </c>
      <c r="Y11" s="92">
        <f t="shared" si="6"/>
        <v>0.27998492945933251</v>
      </c>
    </row>
    <row r="12" spans="1:25">
      <c r="A12" s="29"/>
      <c r="B12" s="90" t="s">
        <v>7</v>
      </c>
      <c r="C12" s="190"/>
      <c r="D12" s="230" t="s">
        <v>83</v>
      </c>
      <c r="E12" s="225" t="s">
        <v>83</v>
      </c>
      <c r="F12" s="240">
        <v>0</v>
      </c>
      <c r="G12" s="236">
        <f t="shared" si="7"/>
        <v>0</v>
      </c>
      <c r="H12" s="154">
        <v>50417</v>
      </c>
      <c r="I12" s="175">
        <f t="shared" si="0"/>
        <v>0.18958081983730501</v>
      </c>
      <c r="J12" s="154">
        <v>85446</v>
      </c>
      <c r="K12" s="175">
        <f t="shared" si="1"/>
        <v>0.33981909801147803</v>
      </c>
      <c r="L12" s="154">
        <v>91700</v>
      </c>
      <c r="M12" s="175">
        <f t="shared" si="2"/>
        <v>0.39292794824080546</v>
      </c>
      <c r="N12" s="154">
        <v>64286</v>
      </c>
      <c r="O12" s="175">
        <v>0.26934606633071101</v>
      </c>
      <c r="P12" s="154">
        <v>67238</v>
      </c>
      <c r="Q12" s="159">
        <f t="shared" si="3"/>
        <v>0.27697649658469253</v>
      </c>
      <c r="R12" s="154">
        <v>36664</v>
      </c>
      <c r="S12" s="146">
        <v>0.2</v>
      </c>
      <c r="T12" s="108">
        <v>101554</v>
      </c>
      <c r="U12" s="91">
        <f t="shared" si="4"/>
        <v>0.34</v>
      </c>
      <c r="V12" s="79">
        <v>98236</v>
      </c>
      <c r="W12" s="91">
        <f t="shared" si="5"/>
        <v>0.41327704896728906</v>
      </c>
      <c r="X12" s="79">
        <v>87068</v>
      </c>
      <c r="Y12" s="92">
        <f t="shared" si="6"/>
        <v>0.36875051563577066</v>
      </c>
    </row>
    <row r="13" spans="1:25">
      <c r="A13" s="29"/>
      <c r="B13" s="90" t="s">
        <v>73</v>
      </c>
      <c r="C13" s="190"/>
      <c r="D13" s="154">
        <v>26420</v>
      </c>
      <c r="E13" s="175">
        <f>D13/D28*100</f>
        <v>8.7962636188933893E-2</v>
      </c>
      <c r="F13" s="240">
        <v>24469</v>
      </c>
      <c r="G13" s="235">
        <f t="shared" si="7"/>
        <v>8.1466985045685975E-2</v>
      </c>
      <c r="H13" s="154">
        <v>12239</v>
      </c>
      <c r="I13" s="175">
        <v>0.1</v>
      </c>
      <c r="J13" s="108">
        <v>0</v>
      </c>
      <c r="K13" s="91">
        <f t="shared" ref="K13" si="8">ROUND(J13/J$28*100,2)</f>
        <v>0</v>
      </c>
      <c r="L13" s="108">
        <v>0</v>
      </c>
      <c r="M13" s="91">
        <f t="shared" ref="M13" si="9">ROUND(L13/L$28*100,2)</f>
        <v>0</v>
      </c>
      <c r="N13" s="108">
        <v>0</v>
      </c>
      <c r="O13" s="91">
        <f t="shared" ref="O13" si="10">ROUND(N13/N$28*100,2)</f>
        <v>0</v>
      </c>
      <c r="P13" s="108">
        <v>0</v>
      </c>
      <c r="Q13" s="91">
        <f t="shared" ref="Q13" si="11">ROUND(P13/P$28*100,2)</f>
        <v>0</v>
      </c>
      <c r="R13" s="108">
        <v>0</v>
      </c>
      <c r="S13" s="91">
        <f t="shared" ref="S13" si="12">ROUND(R13/R$28*100,2)</f>
        <v>0</v>
      </c>
      <c r="T13" s="108">
        <v>0</v>
      </c>
      <c r="U13" s="91">
        <f t="shared" si="4"/>
        <v>0</v>
      </c>
      <c r="V13" s="79">
        <v>0</v>
      </c>
      <c r="W13" s="91">
        <f t="shared" si="5"/>
        <v>0</v>
      </c>
      <c r="X13" s="79">
        <v>0</v>
      </c>
      <c r="Y13" s="92">
        <f t="shared" si="6"/>
        <v>0</v>
      </c>
    </row>
    <row r="14" spans="1:25">
      <c r="A14" s="29"/>
      <c r="B14" s="90" t="s">
        <v>79</v>
      </c>
      <c r="C14" s="190"/>
      <c r="D14" s="154">
        <v>96185</v>
      </c>
      <c r="E14" s="175">
        <f>D14/D28*100</f>
        <v>0.32023793193915995</v>
      </c>
      <c r="F14" s="240">
        <v>41338</v>
      </c>
      <c r="G14" s="235">
        <f t="shared" si="7"/>
        <v>0.1376305622550397</v>
      </c>
      <c r="H14" s="229" t="s">
        <v>83</v>
      </c>
      <c r="I14" s="175" t="s">
        <v>83</v>
      </c>
      <c r="J14" s="154"/>
      <c r="K14" s="175"/>
      <c r="L14" s="154"/>
      <c r="M14" s="175"/>
      <c r="N14" s="154"/>
      <c r="O14" s="175"/>
      <c r="P14" s="154"/>
      <c r="Q14" s="159"/>
      <c r="R14" s="154"/>
      <c r="S14" s="146"/>
      <c r="T14" s="108"/>
      <c r="U14" s="91"/>
      <c r="V14" s="79"/>
      <c r="W14" s="91"/>
      <c r="X14" s="79"/>
      <c r="Y14" s="92"/>
    </row>
    <row r="15" spans="1:25">
      <c r="A15" s="29"/>
      <c r="B15" s="90" t="s">
        <v>36</v>
      </c>
      <c r="C15" s="190"/>
      <c r="D15" s="154">
        <v>330455</v>
      </c>
      <c r="E15" s="175">
        <f>D15/D28*100</f>
        <v>1.100215478494101</v>
      </c>
      <c r="F15" s="240">
        <v>67653</v>
      </c>
      <c r="G15" s="235">
        <f t="shared" si="7"/>
        <v>0.22524361188834005</v>
      </c>
      <c r="H15" s="154">
        <v>223157</v>
      </c>
      <c r="I15" s="175">
        <f>H15/$H$28*100</f>
        <v>0.83912741758600218</v>
      </c>
      <c r="J15" s="154">
        <v>39835</v>
      </c>
      <c r="K15" s="175">
        <f t="shared" ref="K15:K27" si="13">J15/$J$28*100</f>
        <v>0.15842396097286271</v>
      </c>
      <c r="L15" s="154">
        <v>35620</v>
      </c>
      <c r="M15" s="175">
        <f t="shared" ref="M15:M27" si="14">L15/$L$28*100</f>
        <v>0.15262915503094318</v>
      </c>
      <c r="N15" s="154">
        <v>32207</v>
      </c>
      <c r="O15" s="175">
        <v>0.13494118094629018</v>
      </c>
      <c r="P15" s="154">
        <v>32478</v>
      </c>
      <c r="Q15" s="159">
        <f t="shared" ref="Q15:Q27" si="15">P15/$P$28*100</f>
        <v>0.13378807602959106</v>
      </c>
      <c r="R15" s="154">
        <v>31862</v>
      </c>
      <c r="S15" s="146">
        <v>0.1</v>
      </c>
      <c r="T15" s="108">
        <v>34883</v>
      </c>
      <c r="U15" s="91">
        <f t="shared" ref="U15:U27" si="16">ROUND(T15/T$28*100,2)</f>
        <v>0.12</v>
      </c>
      <c r="V15" s="79">
        <v>34603</v>
      </c>
      <c r="W15" s="91">
        <f t="shared" ref="W15:W27" si="17">V15/V$28*100</f>
        <v>0.145574185893309</v>
      </c>
      <c r="X15" s="79">
        <v>110607</v>
      </c>
      <c r="Y15" s="92">
        <f t="shared" ref="Y15:Y27" si="18">X15/X$28*100</f>
        <v>0.46844292142837424</v>
      </c>
    </row>
    <row r="16" spans="1:25">
      <c r="A16" s="29"/>
      <c r="B16" s="90" t="s">
        <v>8</v>
      </c>
      <c r="C16" s="190"/>
      <c r="D16" s="154">
        <v>7428208</v>
      </c>
      <c r="E16" s="175">
        <f>D16/D28*100</f>
        <v>24.731444278566546</v>
      </c>
      <c r="F16" s="240">
        <v>6331603</v>
      </c>
      <c r="G16" s="235">
        <f t="shared" si="7"/>
        <v>21.080412232466404</v>
      </c>
      <c r="H16" s="154">
        <v>5941356</v>
      </c>
      <c r="I16" s="175">
        <f>H16/$H$28*100</f>
        <v>22.34101873227862</v>
      </c>
      <c r="J16" s="154">
        <v>5626668</v>
      </c>
      <c r="K16" s="175">
        <f t="shared" si="13"/>
        <v>22.377282079559571</v>
      </c>
      <c r="L16" s="154">
        <v>4342329</v>
      </c>
      <c r="M16" s="175">
        <f t="shared" si="14"/>
        <v>18.606569515338585</v>
      </c>
      <c r="N16" s="154">
        <v>4385632</v>
      </c>
      <c r="O16" s="175">
        <v>18.374960762437993</v>
      </c>
      <c r="P16" s="154">
        <v>4603693</v>
      </c>
      <c r="Q16" s="159">
        <f t="shared" si="15"/>
        <v>18.964198198808308</v>
      </c>
      <c r="R16" s="154">
        <v>4387895</v>
      </c>
      <c r="S16" s="146">
        <v>17</v>
      </c>
      <c r="T16" s="108">
        <v>4606468</v>
      </c>
      <c r="U16" s="91">
        <f t="shared" si="16"/>
        <v>15.29</v>
      </c>
      <c r="V16" s="79">
        <v>4619184</v>
      </c>
      <c r="W16" s="91">
        <f t="shared" si="17"/>
        <v>19.432822307065823</v>
      </c>
      <c r="X16" s="79">
        <v>4674857</v>
      </c>
      <c r="Y16" s="92">
        <f t="shared" si="18"/>
        <v>19.798960918747323</v>
      </c>
    </row>
    <row r="17" spans="1:25">
      <c r="A17" s="29"/>
      <c r="B17" s="90" t="s">
        <v>9</v>
      </c>
      <c r="C17" s="190"/>
      <c r="D17" s="154">
        <v>9333</v>
      </c>
      <c r="E17" s="175">
        <f>D17/D28*100</f>
        <v>3.1073250702169566E-2</v>
      </c>
      <c r="F17" s="240">
        <v>10254</v>
      </c>
      <c r="G17" s="235">
        <f t="shared" si="7"/>
        <v>3.4139624204440881E-2</v>
      </c>
      <c r="H17" s="154">
        <v>8894</v>
      </c>
      <c r="I17" s="175">
        <f>H17/$H$28*100</f>
        <v>3.3443715644187293E-2</v>
      </c>
      <c r="J17" s="154">
        <v>8820</v>
      </c>
      <c r="K17" s="175">
        <f t="shared" si="13"/>
        <v>3.5077176748604222E-2</v>
      </c>
      <c r="L17" s="154">
        <v>9773</v>
      </c>
      <c r="M17" s="184">
        <f t="shared" si="14"/>
        <v>4.1876606741083879E-2</v>
      </c>
      <c r="N17" s="154">
        <v>10528</v>
      </c>
      <c r="O17" s="175">
        <v>4.4110309963751447E-2</v>
      </c>
      <c r="P17" s="154">
        <v>10750</v>
      </c>
      <c r="Q17" s="159">
        <f t="shared" si="15"/>
        <v>4.4282955148657675E-2</v>
      </c>
      <c r="R17" s="154">
        <v>9941</v>
      </c>
      <c r="S17" s="147">
        <v>0.04</v>
      </c>
      <c r="T17" s="108">
        <v>11798</v>
      </c>
      <c r="U17" s="91">
        <f t="shared" si="16"/>
        <v>0.04</v>
      </c>
      <c r="V17" s="79">
        <v>12114</v>
      </c>
      <c r="W17" s="91">
        <f t="shared" si="17"/>
        <v>5.0963375658513582E-2</v>
      </c>
      <c r="X17" s="79">
        <v>13228</v>
      </c>
      <c r="Y17" s="92">
        <f t="shared" si="18"/>
        <v>5.6023244140556511E-2</v>
      </c>
    </row>
    <row r="18" spans="1:25">
      <c r="A18" s="29"/>
      <c r="B18" s="90" t="s">
        <v>10</v>
      </c>
      <c r="C18" s="190"/>
      <c r="D18" s="154">
        <v>241640</v>
      </c>
      <c r="E18" s="175">
        <f>D18/D28*100</f>
        <v>0.8045151933646475</v>
      </c>
      <c r="F18" s="240">
        <v>303311</v>
      </c>
      <c r="G18" s="235">
        <f t="shared" si="7"/>
        <v>1.0098423597691797</v>
      </c>
      <c r="H18" s="154">
        <v>324724</v>
      </c>
      <c r="I18" s="175">
        <f>H18/$H$28*100</f>
        <v>1.2210453248080813</v>
      </c>
      <c r="J18" s="154">
        <v>369332</v>
      </c>
      <c r="K18" s="175">
        <f t="shared" si="13"/>
        <v>1.4688349028248859</v>
      </c>
      <c r="L18" s="154">
        <v>379234</v>
      </c>
      <c r="M18" s="175">
        <f t="shared" si="14"/>
        <v>1.6249905945818279</v>
      </c>
      <c r="N18" s="154">
        <v>366464</v>
      </c>
      <c r="O18" s="175">
        <v>1.5354141936318588</v>
      </c>
      <c r="P18" s="154">
        <v>326929</v>
      </c>
      <c r="Q18" s="159">
        <f t="shared" si="15"/>
        <v>1.3467332319809773</v>
      </c>
      <c r="R18" s="154">
        <v>292658</v>
      </c>
      <c r="S18" s="146">
        <v>1.1000000000000001</v>
      </c>
      <c r="T18" s="108">
        <v>270707</v>
      </c>
      <c r="U18" s="91">
        <f t="shared" si="16"/>
        <v>0.9</v>
      </c>
      <c r="V18" s="79">
        <v>257832</v>
      </c>
      <c r="W18" s="91">
        <f t="shared" si="17"/>
        <v>1.0846944917274124</v>
      </c>
      <c r="X18" s="79">
        <v>255393</v>
      </c>
      <c r="Y18" s="92">
        <f t="shared" si="18"/>
        <v>1.0816407915625301</v>
      </c>
    </row>
    <row r="19" spans="1:25">
      <c r="A19" s="29"/>
      <c r="B19" s="90" t="s">
        <v>11</v>
      </c>
      <c r="C19" s="190"/>
      <c r="D19" s="154">
        <v>329130</v>
      </c>
      <c r="E19" s="175">
        <f>D19/D28*100</f>
        <v>1.0958040291015825</v>
      </c>
      <c r="F19" s="240">
        <v>312154</v>
      </c>
      <c r="G19" s="235">
        <f t="shared" si="7"/>
        <v>1.0392842065450594</v>
      </c>
      <c r="H19" s="154">
        <v>456508</v>
      </c>
      <c r="I19" s="175">
        <f>H19/$H$28*100</f>
        <v>1.7165868834378966</v>
      </c>
      <c r="J19" s="154">
        <v>570332</v>
      </c>
      <c r="K19" s="175">
        <f t="shared" si="13"/>
        <v>2.2682127402930776</v>
      </c>
      <c r="L19" s="154">
        <v>542440</v>
      </c>
      <c r="M19" s="175">
        <f t="shared" si="14"/>
        <v>2.3243166438794165</v>
      </c>
      <c r="N19" s="154">
        <v>571923</v>
      </c>
      <c r="O19" s="175">
        <v>2.3962481768045802</v>
      </c>
      <c r="P19" s="154">
        <v>590922</v>
      </c>
      <c r="Q19" s="159">
        <f t="shared" si="15"/>
        <v>2.4342113881260548</v>
      </c>
      <c r="R19" s="154">
        <v>742844</v>
      </c>
      <c r="S19" s="146">
        <v>2.9</v>
      </c>
      <c r="T19" s="108">
        <v>693371</v>
      </c>
      <c r="U19" s="91">
        <f t="shared" si="16"/>
        <v>2.2999999999999998</v>
      </c>
      <c r="V19" s="79">
        <v>696784</v>
      </c>
      <c r="W19" s="91">
        <f t="shared" si="17"/>
        <v>2.9313574991614435</v>
      </c>
      <c r="X19" s="79">
        <v>685584</v>
      </c>
      <c r="Y19" s="92">
        <f t="shared" si="18"/>
        <v>2.9035863177244705</v>
      </c>
    </row>
    <row r="20" spans="1:25">
      <c r="A20" s="29"/>
      <c r="B20" s="90" t="s">
        <v>12</v>
      </c>
      <c r="C20" s="190"/>
      <c r="D20" s="154">
        <v>4512543</v>
      </c>
      <c r="E20" s="175">
        <f>D20/D28*100</f>
        <v>15.024041566840285</v>
      </c>
      <c r="F20" s="240">
        <v>8774840</v>
      </c>
      <c r="G20" s="235">
        <f t="shared" si="7"/>
        <v>29.214915160337039</v>
      </c>
      <c r="H20" s="154">
        <v>2272820</v>
      </c>
      <c r="I20" s="175">
        <v>8.6</v>
      </c>
      <c r="J20" s="154">
        <v>1812435</v>
      </c>
      <c r="K20" s="175">
        <f t="shared" si="13"/>
        <v>7.2080615465256788</v>
      </c>
      <c r="L20" s="154">
        <v>2104766</v>
      </c>
      <c r="M20" s="175">
        <f t="shared" si="14"/>
        <v>9.0187719291930986</v>
      </c>
      <c r="N20" s="154">
        <v>2000373</v>
      </c>
      <c r="O20" s="175">
        <v>8.3811809529938621</v>
      </c>
      <c r="P20" s="154">
        <v>2044004</v>
      </c>
      <c r="Q20" s="159">
        <f t="shared" si="15"/>
        <v>8.4199569726211045</v>
      </c>
      <c r="R20" s="154">
        <v>1846071</v>
      </c>
      <c r="S20" s="146">
        <v>7.2</v>
      </c>
      <c r="T20" s="108">
        <v>1965848</v>
      </c>
      <c r="U20" s="91">
        <f t="shared" si="16"/>
        <v>6.53</v>
      </c>
      <c r="V20" s="79">
        <v>1620315</v>
      </c>
      <c r="W20" s="91">
        <f t="shared" si="17"/>
        <v>6.8166354655872894</v>
      </c>
      <c r="X20" s="79">
        <v>1901268</v>
      </c>
      <c r="Y20" s="92">
        <f t="shared" si="18"/>
        <v>8.0522528984447845</v>
      </c>
    </row>
    <row r="21" spans="1:25">
      <c r="A21" s="29"/>
      <c r="B21" s="90" t="s">
        <v>13</v>
      </c>
      <c r="C21" s="190"/>
      <c r="D21" s="154">
        <v>1383911</v>
      </c>
      <c r="E21" s="175">
        <f>D21/D28*100</f>
        <v>4.6075874266034704</v>
      </c>
      <c r="F21" s="240">
        <v>1353512</v>
      </c>
      <c r="G21" s="235">
        <f t="shared" si="7"/>
        <v>4.506377124653909</v>
      </c>
      <c r="H21" s="154">
        <v>1230406</v>
      </c>
      <c r="I21" s="175">
        <f t="shared" ref="I21:I27" si="19">H21/$H$28*100</f>
        <v>4.6266413751857334</v>
      </c>
      <c r="J21" s="154">
        <v>1089362</v>
      </c>
      <c r="K21" s="175">
        <f t="shared" si="13"/>
        <v>4.3323972128359403</v>
      </c>
      <c r="L21" s="154">
        <v>1046382</v>
      </c>
      <c r="M21" s="185">
        <f t="shared" si="14"/>
        <v>4.483672108354531</v>
      </c>
      <c r="N21" s="154">
        <v>1039847</v>
      </c>
      <c r="O21" s="175">
        <v>4.3567603993994162</v>
      </c>
      <c r="P21" s="154">
        <v>1122224</v>
      </c>
      <c r="Q21" s="159">
        <f t="shared" si="15"/>
        <v>4.6228274473253217</v>
      </c>
      <c r="R21" s="154">
        <v>1275594</v>
      </c>
      <c r="S21" s="146">
        <v>5</v>
      </c>
      <c r="T21" s="108">
        <v>1431432</v>
      </c>
      <c r="U21" s="91">
        <f t="shared" si="16"/>
        <v>4.75</v>
      </c>
      <c r="V21" s="79">
        <v>1087948</v>
      </c>
      <c r="W21" s="91">
        <f t="shared" si="17"/>
        <v>4.5769772677008858</v>
      </c>
      <c r="X21" s="79">
        <v>1006450</v>
      </c>
      <c r="Y21" s="92">
        <f t="shared" si="18"/>
        <v>4.2625184506549063</v>
      </c>
    </row>
    <row r="22" spans="1:25">
      <c r="A22" s="29"/>
      <c r="B22" s="90" t="s">
        <v>14</v>
      </c>
      <c r="C22" s="190"/>
      <c r="D22" s="154">
        <v>349577</v>
      </c>
      <c r="E22" s="175">
        <f>D22/D28*100</f>
        <v>1.16388018436862</v>
      </c>
      <c r="F22" s="240">
        <v>247482</v>
      </c>
      <c r="G22" s="235">
        <f t="shared" si="7"/>
        <v>0.82396552344094387</v>
      </c>
      <c r="H22" s="154">
        <v>220898</v>
      </c>
      <c r="I22" s="175">
        <f t="shared" si="19"/>
        <v>0.83063299959182413</v>
      </c>
      <c r="J22" s="154">
        <v>254032</v>
      </c>
      <c r="K22" s="175">
        <f t="shared" si="13"/>
        <v>1.0102863224264658</v>
      </c>
      <c r="L22" s="154">
        <v>188880</v>
      </c>
      <c r="M22" s="185">
        <f t="shared" si="14"/>
        <v>0.8093373049479099</v>
      </c>
      <c r="N22" s="154">
        <v>97143</v>
      </c>
      <c r="O22" s="175">
        <v>0.40701062317711878</v>
      </c>
      <c r="P22" s="154">
        <v>222003</v>
      </c>
      <c r="Q22" s="159">
        <f t="shared" si="15"/>
        <v>0.91450687366208838</v>
      </c>
      <c r="R22" s="154">
        <v>210052</v>
      </c>
      <c r="S22" s="146">
        <v>0.8</v>
      </c>
      <c r="T22" s="108">
        <v>163219</v>
      </c>
      <c r="U22" s="91">
        <f t="shared" si="16"/>
        <v>0.54</v>
      </c>
      <c r="V22" s="79">
        <v>87538</v>
      </c>
      <c r="W22" s="91">
        <f t="shared" si="17"/>
        <v>0.36827075931937936</v>
      </c>
      <c r="X22" s="79">
        <v>112731</v>
      </c>
      <c r="Y22" s="92">
        <f t="shared" si="18"/>
        <v>0.47743848920540333</v>
      </c>
    </row>
    <row r="23" spans="1:25">
      <c r="A23" s="29"/>
      <c r="B23" s="90" t="s">
        <v>41</v>
      </c>
      <c r="C23" s="190"/>
      <c r="D23" s="154">
        <v>276059</v>
      </c>
      <c r="E23" s="175">
        <f>D23/D28*100</f>
        <v>0.91910966630132096</v>
      </c>
      <c r="F23" s="240">
        <v>127562</v>
      </c>
      <c r="G23" s="235">
        <f t="shared" si="7"/>
        <v>0.42470438294976476</v>
      </c>
      <c r="H23" s="154">
        <v>83665</v>
      </c>
      <c r="I23" s="175">
        <f t="shared" si="19"/>
        <v>0.31460180676533955</v>
      </c>
      <c r="J23" s="154">
        <v>164702</v>
      </c>
      <c r="K23" s="175">
        <f t="shared" si="13"/>
        <v>0.65502054023226897</v>
      </c>
      <c r="L23" s="154">
        <v>277197</v>
      </c>
      <c r="M23" s="184">
        <f t="shared" si="14"/>
        <v>1.1877693398964728</v>
      </c>
      <c r="N23" s="154">
        <v>262644</v>
      </c>
      <c r="O23" s="175">
        <v>1.1004282152469163</v>
      </c>
      <c r="P23" s="154">
        <v>11048</v>
      </c>
      <c r="Q23" s="159">
        <f t="shared" si="15"/>
        <v>4.5510519858825114E-2</v>
      </c>
      <c r="R23" s="154">
        <v>10857</v>
      </c>
      <c r="S23" s="147">
        <v>0.04</v>
      </c>
      <c r="T23" s="108">
        <v>10940</v>
      </c>
      <c r="U23" s="91">
        <f t="shared" si="16"/>
        <v>0.04</v>
      </c>
      <c r="V23" s="79">
        <v>14120</v>
      </c>
      <c r="W23" s="91">
        <f t="shared" si="17"/>
        <v>5.940258084020239E-2</v>
      </c>
      <c r="X23" s="79">
        <v>9434</v>
      </c>
      <c r="Y23" s="92">
        <f t="shared" si="18"/>
        <v>3.9954890022831126E-2</v>
      </c>
    </row>
    <row r="24" spans="1:25">
      <c r="A24" s="29"/>
      <c r="B24" s="90" t="s">
        <v>15</v>
      </c>
      <c r="C24" s="190"/>
      <c r="D24" s="154">
        <v>43870</v>
      </c>
      <c r="E24" s="175">
        <f>D24/D28*100</f>
        <v>0.14606059233945987</v>
      </c>
      <c r="F24" s="240">
        <v>527395</v>
      </c>
      <c r="G24" s="235">
        <f t="shared" si="7"/>
        <v>1.7559066810318997</v>
      </c>
      <c r="H24" s="154">
        <v>405638</v>
      </c>
      <c r="I24" s="175">
        <f t="shared" si="19"/>
        <v>1.5253026676947206</v>
      </c>
      <c r="J24" s="154">
        <v>64821</v>
      </c>
      <c r="K24" s="175">
        <f t="shared" si="13"/>
        <v>0.25779338707724198</v>
      </c>
      <c r="L24" s="154">
        <v>79507</v>
      </c>
      <c r="M24" s="175">
        <f t="shared" si="14"/>
        <v>0.34068181440329026</v>
      </c>
      <c r="N24" s="154">
        <v>363245</v>
      </c>
      <c r="O24" s="175">
        <v>1.521927198212661</v>
      </c>
      <c r="P24" s="154">
        <v>89684</v>
      </c>
      <c r="Q24" s="159">
        <f t="shared" si="15"/>
        <v>0.36943930693508975</v>
      </c>
      <c r="R24" s="154">
        <v>470843</v>
      </c>
      <c r="S24" s="146">
        <v>1.8</v>
      </c>
      <c r="T24" s="108">
        <v>1110417</v>
      </c>
      <c r="U24" s="91">
        <f t="shared" si="16"/>
        <v>3.69</v>
      </c>
      <c r="V24" s="79">
        <v>1119713</v>
      </c>
      <c r="W24" s="91">
        <f t="shared" si="17"/>
        <v>4.7106120396831122</v>
      </c>
      <c r="X24" s="79">
        <v>111762</v>
      </c>
      <c r="Y24" s="92">
        <f t="shared" si="18"/>
        <v>0.47333457904723897</v>
      </c>
    </row>
    <row r="25" spans="1:25">
      <c r="A25" s="29"/>
      <c r="B25" s="90" t="s">
        <v>16</v>
      </c>
      <c r="C25" s="190"/>
      <c r="D25" s="154">
        <v>963651</v>
      </c>
      <c r="E25" s="175">
        <f>D25/D28*100</f>
        <v>3.2083755611696567</v>
      </c>
      <c r="F25" s="240">
        <v>668023</v>
      </c>
      <c r="G25" s="235">
        <f t="shared" si="7"/>
        <v>2.2241129490855482</v>
      </c>
      <c r="H25" s="154">
        <v>850504</v>
      </c>
      <c r="I25" s="175">
        <f t="shared" si="19"/>
        <v>3.1981126523773185</v>
      </c>
      <c r="J25" s="154">
        <v>998285</v>
      </c>
      <c r="K25" s="175">
        <f t="shared" si="13"/>
        <v>3.9701836043628527</v>
      </c>
      <c r="L25" s="154">
        <v>1060985</v>
      </c>
      <c r="M25" s="175">
        <f t="shared" si="14"/>
        <v>4.5462449200029553</v>
      </c>
      <c r="N25" s="154">
        <v>1034555</v>
      </c>
      <c r="O25" s="175">
        <v>4.3345879297633809</v>
      </c>
      <c r="P25" s="154">
        <v>1178148</v>
      </c>
      <c r="Q25" s="159">
        <f t="shared" si="15"/>
        <v>4.8531976783703019</v>
      </c>
      <c r="R25" s="154">
        <v>1014069</v>
      </c>
      <c r="S25" s="148">
        <v>3.9</v>
      </c>
      <c r="T25" s="108">
        <v>994682</v>
      </c>
      <c r="U25" s="91">
        <f t="shared" si="16"/>
        <v>3.3</v>
      </c>
      <c r="V25" s="79">
        <v>970454</v>
      </c>
      <c r="W25" s="91">
        <f t="shared" si="17"/>
        <v>4.0826821661967259</v>
      </c>
      <c r="X25" s="79">
        <v>740293</v>
      </c>
      <c r="Y25" s="92">
        <f t="shared" si="18"/>
        <v>3.1352899512053978</v>
      </c>
    </row>
    <row r="26" spans="1:25">
      <c r="A26" s="29"/>
      <c r="B26" s="90" t="s">
        <v>17</v>
      </c>
      <c r="C26" s="190"/>
      <c r="D26" s="154">
        <v>1403912</v>
      </c>
      <c r="E26" s="175">
        <f>D26/D28*100</f>
        <v>4.6741786713580069</v>
      </c>
      <c r="F26" s="240">
        <v>1499210</v>
      </c>
      <c r="G26" s="235">
        <f t="shared" si="7"/>
        <v>4.9914634292510058</v>
      </c>
      <c r="H26" s="154">
        <v>1403312</v>
      </c>
      <c r="I26" s="175">
        <f t="shared" si="19"/>
        <v>5.2768121754076631</v>
      </c>
      <c r="J26" s="154">
        <v>1459484</v>
      </c>
      <c r="K26" s="175">
        <f t="shared" si="13"/>
        <v>5.8043739489523674</v>
      </c>
      <c r="L26" s="154">
        <v>1351641</v>
      </c>
      <c r="M26" s="175">
        <f t="shared" si="14"/>
        <v>5.7916851132840836</v>
      </c>
      <c r="N26" s="154">
        <v>1620047</v>
      </c>
      <c r="O26" s="175">
        <v>6.7876876259351864</v>
      </c>
      <c r="P26" s="154">
        <v>1683082</v>
      </c>
      <c r="Q26" s="159">
        <f t="shared" si="15"/>
        <v>6.9331948574430742</v>
      </c>
      <c r="R26" s="154">
        <v>1686674</v>
      </c>
      <c r="S26" s="148">
        <v>6.5</v>
      </c>
      <c r="T26" s="108">
        <v>1584882</v>
      </c>
      <c r="U26" s="91">
        <f t="shared" si="16"/>
        <v>5.26</v>
      </c>
      <c r="V26" s="79">
        <v>1733885</v>
      </c>
      <c r="W26" s="91">
        <f t="shared" si="17"/>
        <v>7.2944223711129119</v>
      </c>
      <c r="X26" s="79">
        <v>1592969</v>
      </c>
      <c r="Y26" s="92">
        <f t="shared" si="18"/>
        <v>6.7465445415284364</v>
      </c>
    </row>
    <row r="27" spans="1:25">
      <c r="A27" s="32"/>
      <c r="B27" s="93" t="s">
        <v>18</v>
      </c>
      <c r="C27" s="191"/>
      <c r="D27" s="173">
        <v>2364100</v>
      </c>
      <c r="E27" s="176">
        <f>D27/D28*100</f>
        <v>7.8710245349832926</v>
      </c>
      <c r="F27" s="241">
        <v>1945800</v>
      </c>
      <c r="G27" s="237">
        <f t="shared" si="7"/>
        <v>6.4783382852546394</v>
      </c>
      <c r="H27" s="173">
        <v>2925600</v>
      </c>
      <c r="I27" s="176">
        <f t="shared" si="19"/>
        <v>11.001004552353761</v>
      </c>
      <c r="J27" s="173">
        <v>2438500</v>
      </c>
      <c r="K27" s="176">
        <f t="shared" si="13"/>
        <v>9.69792466003077</v>
      </c>
      <c r="L27" s="173">
        <v>1777300</v>
      </c>
      <c r="M27" s="176">
        <f t="shared" si="14"/>
        <v>7.6156035159038558</v>
      </c>
      <c r="N27" s="173">
        <v>2190300</v>
      </c>
      <c r="O27" s="176">
        <v>9.1769388215810022</v>
      </c>
      <c r="P27" s="173">
        <v>2214400</v>
      </c>
      <c r="Q27" s="169">
        <f t="shared" si="15"/>
        <v>9.1218768261569814</v>
      </c>
      <c r="R27" s="105">
        <v>4246248</v>
      </c>
      <c r="S27" s="149">
        <v>16.5</v>
      </c>
      <c r="T27" s="109">
        <v>7753400</v>
      </c>
      <c r="U27" s="94">
        <f t="shared" si="16"/>
        <v>25.74</v>
      </c>
      <c r="V27" s="81">
        <v>1902900</v>
      </c>
      <c r="W27" s="94">
        <f t="shared" si="17"/>
        <v>8.0054653739958308</v>
      </c>
      <c r="X27" s="81">
        <v>2582400</v>
      </c>
      <c r="Y27" s="95">
        <f t="shared" si="18"/>
        <v>10.936984099529266</v>
      </c>
    </row>
    <row r="28" spans="1:25" ht="14.25" thickBot="1">
      <c r="A28" s="33"/>
      <c r="B28" s="96" t="s">
        <v>19</v>
      </c>
      <c r="C28" s="192"/>
      <c r="D28" s="182">
        <v>30035480</v>
      </c>
      <c r="E28" s="214">
        <f t="shared" ref="E28" si="20">SUM(E5:E27)</f>
        <v>100.00000000000001</v>
      </c>
      <c r="F28" s="233">
        <f>SUM(F5:F27)</f>
        <v>32551132</v>
      </c>
      <c r="G28" s="238">
        <f t="shared" ref="G28" si="21">SUM(G5:G27)</f>
        <v>108.37560112240593</v>
      </c>
      <c r="H28" s="182">
        <f t="shared" ref="H28:Y28" si="22">SUM(H5:H27)</f>
        <v>26593935</v>
      </c>
      <c r="I28" s="214">
        <f t="shared" si="22"/>
        <v>100.10759349829199</v>
      </c>
      <c r="J28" s="182">
        <f t="shared" si="22"/>
        <v>25144555</v>
      </c>
      <c r="K28" s="214">
        <f t="shared" si="22"/>
        <v>100</v>
      </c>
      <c r="L28" s="179">
        <f t="shared" si="22"/>
        <v>23337612</v>
      </c>
      <c r="M28" s="186">
        <f t="shared" si="22"/>
        <v>100</v>
      </c>
      <c r="N28" s="182">
        <f t="shared" si="22"/>
        <v>23867436</v>
      </c>
      <c r="O28" s="141">
        <f t="shared" si="22"/>
        <v>100.00000000000003</v>
      </c>
      <c r="P28" s="113">
        <f t="shared" si="22"/>
        <v>24275706</v>
      </c>
      <c r="Q28" s="141">
        <f t="shared" si="22"/>
        <v>100.00000000000001</v>
      </c>
      <c r="R28" s="113">
        <f t="shared" si="22"/>
        <v>25780958</v>
      </c>
      <c r="S28" s="141">
        <f t="shared" si="22"/>
        <v>100.00000000000001</v>
      </c>
      <c r="T28" s="113">
        <f t="shared" si="22"/>
        <v>30123868</v>
      </c>
      <c r="U28" s="98">
        <f t="shared" si="22"/>
        <v>100.02</v>
      </c>
      <c r="V28" s="97">
        <f t="shared" si="22"/>
        <v>23770011</v>
      </c>
      <c r="W28" s="98">
        <f t="shared" si="22"/>
        <v>100</v>
      </c>
      <c r="X28" s="97">
        <f t="shared" si="22"/>
        <v>23611628</v>
      </c>
      <c r="Y28" s="99">
        <f t="shared" si="22"/>
        <v>100</v>
      </c>
    </row>
    <row r="29" spans="1:25" ht="8.25" customHeight="1">
      <c r="B29" s="49"/>
      <c r="C29" s="49"/>
      <c r="D29" s="49"/>
      <c r="E29" s="49"/>
      <c r="F29" s="49"/>
      <c r="G29" s="49"/>
      <c r="H29" s="49"/>
      <c r="I29" s="49"/>
      <c r="K29" s="206"/>
      <c r="M29" s="50"/>
      <c r="O29" s="50"/>
      <c r="Q29" s="50"/>
      <c r="S29" s="50"/>
      <c r="U29" s="50"/>
      <c r="W29" s="50"/>
      <c r="Y29" s="50"/>
    </row>
    <row r="30" spans="1:25" ht="14.25" thickBot="1">
      <c r="B30" s="44" t="s">
        <v>20</v>
      </c>
      <c r="C30" s="44"/>
      <c r="D30" s="44"/>
      <c r="E30" s="44"/>
      <c r="F30" s="44"/>
      <c r="G30" s="44"/>
      <c r="H30" s="44"/>
      <c r="I30" s="44"/>
      <c r="J30" s="111"/>
      <c r="K30" s="200"/>
      <c r="L30" s="44"/>
      <c r="M30" s="3"/>
      <c r="N30" s="111"/>
      <c r="O30" s="51"/>
      <c r="P30" s="111"/>
      <c r="Q30" s="51"/>
      <c r="R30" s="111"/>
      <c r="S30" s="51"/>
      <c r="T30" s="111"/>
      <c r="U30" s="51"/>
      <c r="V30" s="44"/>
      <c r="W30" s="51"/>
      <c r="X30" s="44"/>
      <c r="Y30" s="51"/>
    </row>
    <row r="31" spans="1:25">
      <c r="A31" s="25"/>
      <c r="B31" s="120" t="s">
        <v>60</v>
      </c>
      <c r="C31" s="187"/>
      <c r="D31" s="261" t="s">
        <v>86</v>
      </c>
      <c r="E31" s="259"/>
      <c r="F31" s="261" t="s">
        <v>88</v>
      </c>
      <c r="G31" s="259"/>
      <c r="H31" s="261" t="s">
        <v>72</v>
      </c>
      <c r="I31" s="259"/>
      <c r="J31" s="261" t="s">
        <v>71</v>
      </c>
      <c r="K31" s="259"/>
      <c r="L31" s="262" t="s">
        <v>69</v>
      </c>
      <c r="M31" s="257"/>
      <c r="N31" s="263" t="s">
        <v>65</v>
      </c>
      <c r="O31" s="264"/>
      <c r="P31" s="267" t="s">
        <v>64</v>
      </c>
      <c r="Q31" s="264"/>
      <c r="R31" s="267" t="s">
        <v>63</v>
      </c>
      <c r="S31" s="264"/>
      <c r="T31" s="267" t="s">
        <v>56</v>
      </c>
      <c r="U31" s="268"/>
      <c r="V31" s="267" t="s">
        <v>55</v>
      </c>
      <c r="W31" s="264"/>
      <c r="X31" s="265" t="s">
        <v>54</v>
      </c>
      <c r="Y31" s="266"/>
    </row>
    <row r="32" spans="1:25">
      <c r="A32" s="26"/>
      <c r="B32" s="121" t="s">
        <v>58</v>
      </c>
      <c r="C32" s="188"/>
      <c r="D32" s="181" t="s">
        <v>2</v>
      </c>
      <c r="E32" s="213" t="s">
        <v>3</v>
      </c>
      <c r="F32" s="181" t="s">
        <v>2</v>
      </c>
      <c r="G32" s="213" t="s">
        <v>3</v>
      </c>
      <c r="H32" s="181" t="s">
        <v>2</v>
      </c>
      <c r="I32" s="213" t="s">
        <v>3</v>
      </c>
      <c r="J32" s="181" t="s">
        <v>2</v>
      </c>
      <c r="K32" s="213" t="s">
        <v>3</v>
      </c>
      <c r="L32" s="153" t="s">
        <v>2</v>
      </c>
      <c r="M32" s="140" t="s">
        <v>3</v>
      </c>
      <c r="N32" s="195" t="s">
        <v>2</v>
      </c>
      <c r="O32" s="142" t="s">
        <v>3</v>
      </c>
      <c r="P32" s="119" t="s">
        <v>2</v>
      </c>
      <c r="Q32" s="142" t="s">
        <v>3</v>
      </c>
      <c r="R32" s="119" t="s">
        <v>2</v>
      </c>
      <c r="S32" s="142" t="s">
        <v>3</v>
      </c>
      <c r="T32" s="119" t="s">
        <v>2</v>
      </c>
      <c r="U32" s="124" t="s">
        <v>3</v>
      </c>
      <c r="V32" s="46" t="s">
        <v>2</v>
      </c>
      <c r="W32" s="47" t="s">
        <v>3</v>
      </c>
      <c r="X32" s="46" t="s">
        <v>2</v>
      </c>
      <c r="Y32" s="48" t="s">
        <v>3</v>
      </c>
    </row>
    <row r="33" spans="1:25">
      <c r="A33" s="27"/>
      <c r="B33" s="88" t="s">
        <v>21</v>
      </c>
      <c r="C33" s="189"/>
      <c r="D33" s="171">
        <v>179962</v>
      </c>
      <c r="E33" s="215">
        <f>D33/D45*100</f>
        <v>0.63462745796829989</v>
      </c>
      <c r="F33" s="171">
        <v>173610</v>
      </c>
      <c r="G33" s="215">
        <f>F33/F45*100</f>
        <v>0.54961647622360266</v>
      </c>
      <c r="H33" s="171">
        <v>171154</v>
      </c>
      <c r="I33" s="215">
        <f>H33/H45*100</f>
        <v>0.6601657831747636</v>
      </c>
      <c r="J33" s="171">
        <v>174347</v>
      </c>
      <c r="K33" s="215">
        <f>J33/J45*100</f>
        <v>0.71765099054211512</v>
      </c>
      <c r="L33" s="171">
        <v>178967</v>
      </c>
      <c r="M33" s="165">
        <f>L33/$L$45*100</f>
        <v>0.80112977441084054</v>
      </c>
      <c r="N33" s="171">
        <v>179768</v>
      </c>
      <c r="O33" s="165">
        <v>0.78823311877854207</v>
      </c>
      <c r="P33" s="171">
        <v>188442</v>
      </c>
      <c r="Q33" s="165">
        <f>P33/$P$45*100</f>
        <v>0.8108118225297879</v>
      </c>
      <c r="R33" s="150">
        <v>177777</v>
      </c>
      <c r="S33" s="151">
        <v>0.72</v>
      </c>
      <c r="T33" s="118">
        <v>172126</v>
      </c>
      <c r="U33" s="125">
        <f t="shared" ref="U33:U35" si="23">ROUND(T33/T$45*100,2)</f>
        <v>0.59</v>
      </c>
      <c r="V33" s="78">
        <v>185435</v>
      </c>
      <c r="W33" s="89">
        <f t="shared" ref="W33:W44" si="24">ROUND(V33/V$45*100,2)</f>
        <v>0.81</v>
      </c>
      <c r="X33" s="78">
        <v>155923</v>
      </c>
      <c r="Y33" s="139">
        <f t="shared" ref="Y33:Y44" si="25">ROUND(X33/X$45*100,2)</f>
        <v>0.7</v>
      </c>
    </row>
    <row r="34" spans="1:25">
      <c r="A34" s="29"/>
      <c r="B34" s="90" t="s">
        <v>22</v>
      </c>
      <c r="C34" s="190"/>
      <c r="D34" s="154">
        <v>5097831</v>
      </c>
      <c r="E34" s="216">
        <f>D34/D45*100</f>
        <v>17.977259247407769</v>
      </c>
      <c r="F34" s="154">
        <v>10169100</v>
      </c>
      <c r="G34" s="216">
        <f>F34/F45*100</f>
        <v>32.193450310266911</v>
      </c>
      <c r="H34" s="154">
        <v>4257268</v>
      </c>
      <c r="I34" s="216">
        <f>H34/H45*100</f>
        <v>16.420899677511827</v>
      </c>
      <c r="J34" s="154">
        <v>4253399</v>
      </c>
      <c r="K34" s="216">
        <f>J34/J45*100</f>
        <v>17.507935356047664</v>
      </c>
      <c r="L34" s="154">
        <v>2599336</v>
      </c>
      <c r="M34" s="166">
        <f t="shared" ref="M34:M44" si="26">L34/$L$45*100</f>
        <v>11.635695202456189</v>
      </c>
      <c r="N34" s="154">
        <v>3292318</v>
      </c>
      <c r="O34" s="166">
        <v>14.435906752874439</v>
      </c>
      <c r="P34" s="154">
        <v>3420767</v>
      </c>
      <c r="Q34" s="166">
        <f t="shared" ref="Q34:Q44" si="27">P34/$P$45*100</f>
        <v>14.718578266627155</v>
      </c>
      <c r="R34" s="154">
        <v>2697610</v>
      </c>
      <c r="S34" s="152">
        <f>ROUND(R34/R$45*100,1)</f>
        <v>11</v>
      </c>
      <c r="T34" s="108">
        <v>8616961</v>
      </c>
      <c r="U34" s="91">
        <f t="shared" si="23"/>
        <v>29.6</v>
      </c>
      <c r="V34" s="79">
        <v>3300538</v>
      </c>
      <c r="W34" s="52">
        <f t="shared" si="24"/>
        <v>14.49</v>
      </c>
      <c r="X34" s="79">
        <v>2464459</v>
      </c>
      <c r="Y34" s="80">
        <f t="shared" si="25"/>
        <v>11.1</v>
      </c>
    </row>
    <row r="35" spans="1:25">
      <c r="A35" s="29"/>
      <c r="B35" s="90" t="s">
        <v>23</v>
      </c>
      <c r="C35" s="190"/>
      <c r="D35" s="154">
        <v>9460895</v>
      </c>
      <c r="E35" s="217">
        <f>D35/D45*100</f>
        <v>33.363397517003584</v>
      </c>
      <c r="F35" s="154">
        <v>8160111</v>
      </c>
      <c r="G35" s="217">
        <f>F35/F45*100</f>
        <v>25.833370505232757</v>
      </c>
      <c r="H35" s="154">
        <v>8535439</v>
      </c>
      <c r="I35" s="217">
        <f>H35/H45*100</f>
        <v>32.922425255474138</v>
      </c>
      <c r="J35" s="154">
        <v>7981805</v>
      </c>
      <c r="K35" s="217">
        <f>J35/J45*100</f>
        <v>32.854882874749819</v>
      </c>
      <c r="L35" s="154">
        <v>7409847</v>
      </c>
      <c r="M35" s="168">
        <f t="shared" si="26"/>
        <v>33.169517595583784</v>
      </c>
      <c r="N35" s="154">
        <v>7193025</v>
      </c>
      <c r="O35" s="166">
        <v>31.539431540663649</v>
      </c>
      <c r="P35" s="154">
        <v>7068803</v>
      </c>
      <c r="Q35" s="166">
        <f t="shared" si="27"/>
        <v>30.415029789187294</v>
      </c>
      <c r="R35" s="154">
        <v>7298165</v>
      </c>
      <c r="S35" s="152">
        <f t="shared" ref="S35:S42" si="28">ROUND(R35/R$45*100,1)</f>
        <v>29.7</v>
      </c>
      <c r="T35" s="108">
        <v>8187326</v>
      </c>
      <c r="U35" s="91">
        <f t="shared" si="23"/>
        <v>28.13</v>
      </c>
      <c r="V35" s="79">
        <v>6830876</v>
      </c>
      <c r="W35" s="52">
        <f t="shared" si="24"/>
        <v>29.99</v>
      </c>
      <c r="X35" s="79">
        <v>6591579</v>
      </c>
      <c r="Y35" s="80">
        <f t="shared" si="25"/>
        <v>29.68</v>
      </c>
    </row>
    <row r="36" spans="1:25">
      <c r="A36" s="29"/>
      <c r="B36" s="90" t="s">
        <v>24</v>
      </c>
      <c r="C36" s="190"/>
      <c r="D36" s="154">
        <v>2053164</v>
      </c>
      <c r="E36" s="216">
        <f>D36/D45*100</f>
        <v>7.2403854708884472</v>
      </c>
      <c r="F36" s="154">
        <v>1858181</v>
      </c>
      <c r="G36" s="216">
        <f>F36/F45*100</f>
        <v>5.8826501549775365</v>
      </c>
      <c r="H36" s="154">
        <v>1690263</v>
      </c>
      <c r="I36" s="216">
        <f>H36/H45*100</f>
        <v>6.519589359093712</v>
      </c>
      <c r="J36" s="154">
        <v>1472927</v>
      </c>
      <c r="K36" s="216">
        <f>J36/J45*100</f>
        <v>6.0628948048789253</v>
      </c>
      <c r="L36" s="154">
        <v>1352186</v>
      </c>
      <c r="M36" s="166">
        <f t="shared" si="26"/>
        <v>6.0529397326965135</v>
      </c>
      <c r="N36" s="154">
        <v>1291149</v>
      </c>
      <c r="O36" s="166">
        <v>5.6613324010824835</v>
      </c>
      <c r="P36" s="154">
        <v>1342097</v>
      </c>
      <c r="Q36" s="166">
        <f t="shared" si="27"/>
        <v>5.7746580623309063</v>
      </c>
      <c r="R36" s="154">
        <v>1463955</v>
      </c>
      <c r="S36" s="151">
        <f t="shared" si="28"/>
        <v>6</v>
      </c>
      <c r="T36" s="108">
        <v>1501604</v>
      </c>
      <c r="U36" s="91">
        <f>ROUNDDOWN(T36/T$45*100,1)</f>
        <v>5.0999999999999996</v>
      </c>
      <c r="V36" s="79">
        <v>1500364</v>
      </c>
      <c r="W36" s="52">
        <f t="shared" si="24"/>
        <v>6.59</v>
      </c>
      <c r="X36" s="79">
        <v>1663564</v>
      </c>
      <c r="Y36" s="80">
        <f t="shared" si="25"/>
        <v>7.49</v>
      </c>
    </row>
    <row r="37" spans="1:25">
      <c r="A37" s="29"/>
      <c r="B37" s="90" t="s">
        <v>25</v>
      </c>
      <c r="C37" s="190"/>
      <c r="D37" s="154">
        <v>99569</v>
      </c>
      <c r="E37" s="216">
        <f>D37/D45*100</f>
        <v>0.35112535625546315</v>
      </c>
      <c r="F37" s="154">
        <v>100998</v>
      </c>
      <c r="G37" s="216">
        <f>F37/F45*100</f>
        <v>0.31974059596585114</v>
      </c>
      <c r="H37" s="154">
        <v>99709</v>
      </c>
      <c r="I37" s="216">
        <f>H37/H45*100</f>
        <v>0.38459206372373711</v>
      </c>
      <c r="J37" s="154">
        <v>99453</v>
      </c>
      <c r="K37" s="216">
        <f>J37/J45*100</f>
        <v>0.40937064568008036</v>
      </c>
      <c r="L37" s="154">
        <v>102495</v>
      </c>
      <c r="M37" s="166">
        <f t="shared" si="26"/>
        <v>0.45880970362267404</v>
      </c>
      <c r="N37" s="154">
        <v>103232</v>
      </c>
      <c r="O37" s="166">
        <v>0.45264385940627061</v>
      </c>
      <c r="P37" s="154">
        <v>131319</v>
      </c>
      <c r="Q37" s="166">
        <f t="shared" si="27"/>
        <v>0.56502795408024331</v>
      </c>
      <c r="R37" s="154">
        <v>135138</v>
      </c>
      <c r="S37" s="151">
        <v>0.5</v>
      </c>
      <c r="T37" s="108">
        <v>124681</v>
      </c>
      <c r="U37" s="91">
        <f t="shared" ref="U37:U44" si="29">ROUND(T37/T$45*100,2)</f>
        <v>0.43</v>
      </c>
      <c r="V37" s="79">
        <v>148882</v>
      </c>
      <c r="W37" s="52">
        <f t="shared" si="24"/>
        <v>0.65</v>
      </c>
      <c r="X37" s="79">
        <v>192098</v>
      </c>
      <c r="Y37" s="80">
        <f t="shared" si="25"/>
        <v>0.87</v>
      </c>
    </row>
    <row r="38" spans="1:25">
      <c r="A38" s="29"/>
      <c r="B38" s="90" t="s">
        <v>26</v>
      </c>
      <c r="C38" s="190"/>
      <c r="D38" s="154">
        <v>436440</v>
      </c>
      <c r="E38" s="216">
        <f>D38/D45*100</f>
        <v>1.5390849610233539</v>
      </c>
      <c r="F38" s="154">
        <v>458067</v>
      </c>
      <c r="G38" s="216">
        <f>F38/F45*100</f>
        <v>1.4501536225696503</v>
      </c>
      <c r="H38" s="154">
        <v>499112</v>
      </c>
      <c r="I38" s="216">
        <f>H38/H45*100</f>
        <v>1.9251473197934175</v>
      </c>
      <c r="J38" s="154">
        <v>487681</v>
      </c>
      <c r="K38" s="216">
        <f>J38/J45*100</f>
        <v>2.0074033549104331</v>
      </c>
      <c r="L38" s="154">
        <v>446581</v>
      </c>
      <c r="M38" s="166">
        <f t="shared" si="26"/>
        <v>1.9990799185669288</v>
      </c>
      <c r="N38" s="154">
        <v>421722</v>
      </c>
      <c r="O38" s="166">
        <v>1.8491347031592071</v>
      </c>
      <c r="P38" s="154">
        <v>541981</v>
      </c>
      <c r="Q38" s="166">
        <f t="shared" si="27"/>
        <v>2.3319886351583876</v>
      </c>
      <c r="R38" s="154">
        <v>567029</v>
      </c>
      <c r="S38" s="152">
        <f t="shared" si="28"/>
        <v>2.2999999999999998</v>
      </c>
      <c r="T38" s="108">
        <v>511702</v>
      </c>
      <c r="U38" s="91">
        <f t="shared" si="29"/>
        <v>1.76</v>
      </c>
      <c r="V38" s="79">
        <v>526810</v>
      </c>
      <c r="W38" s="52">
        <f t="shared" si="24"/>
        <v>2.31</v>
      </c>
      <c r="X38" s="79">
        <v>489013</v>
      </c>
      <c r="Y38" s="80">
        <f t="shared" si="25"/>
        <v>2.2000000000000002</v>
      </c>
    </row>
    <row r="39" spans="1:25">
      <c r="A39" s="29"/>
      <c r="B39" s="90" t="s">
        <v>27</v>
      </c>
      <c r="C39" s="190"/>
      <c r="D39" s="154">
        <v>2054616</v>
      </c>
      <c r="E39" s="216">
        <f>D39/D45*100</f>
        <v>7.2455058800246528</v>
      </c>
      <c r="F39" s="154">
        <v>2212307</v>
      </c>
      <c r="G39" s="216">
        <f>F39/F45*100</f>
        <v>7.0037461993249801</v>
      </c>
      <c r="H39" s="154">
        <v>1819179</v>
      </c>
      <c r="I39" s="216">
        <f>H39/H45*100</f>
        <v>7.0168370547581889</v>
      </c>
      <c r="J39" s="154">
        <v>1696450</v>
      </c>
      <c r="K39" s="216">
        <f>J39/J45*100</f>
        <v>6.9829651379442792</v>
      </c>
      <c r="L39" s="154">
        <v>1725619</v>
      </c>
      <c r="M39" s="166">
        <f t="shared" si="26"/>
        <v>7.7245791692829426</v>
      </c>
      <c r="N39" s="154">
        <v>1969382</v>
      </c>
      <c r="O39" s="166">
        <v>8.6351971203235447</v>
      </c>
      <c r="P39" s="154">
        <v>1761030</v>
      </c>
      <c r="Q39" s="166">
        <f t="shared" si="27"/>
        <v>7.5772064817271749</v>
      </c>
      <c r="R39" s="154">
        <v>1701713</v>
      </c>
      <c r="S39" s="152">
        <f t="shared" si="28"/>
        <v>6.9</v>
      </c>
      <c r="T39" s="108">
        <v>1752341</v>
      </c>
      <c r="U39" s="91">
        <f t="shared" si="29"/>
        <v>6.02</v>
      </c>
      <c r="V39" s="79">
        <v>1748504</v>
      </c>
      <c r="W39" s="52">
        <f t="shared" si="24"/>
        <v>7.68</v>
      </c>
      <c r="X39" s="79">
        <v>1767048</v>
      </c>
      <c r="Y39" s="80">
        <f t="shared" si="25"/>
        <v>7.96</v>
      </c>
    </row>
    <row r="40" spans="1:25">
      <c r="A40" s="29"/>
      <c r="B40" s="90" t="s">
        <v>28</v>
      </c>
      <c r="C40" s="190"/>
      <c r="D40" s="154">
        <v>2445332</v>
      </c>
      <c r="E40" s="217">
        <f>D40/D45*100</f>
        <v>8.6233473235935296</v>
      </c>
      <c r="F40" s="154">
        <v>2335071</v>
      </c>
      <c r="G40" s="217">
        <f>F40/F45*100</f>
        <v>7.3923938410916659</v>
      </c>
      <c r="H40" s="154">
        <v>2337065</v>
      </c>
      <c r="I40" s="217">
        <f>H40/H45*100</f>
        <v>9.0143984134482906</v>
      </c>
      <c r="J40" s="154">
        <v>2244686</v>
      </c>
      <c r="K40" s="217">
        <f>J40/J45*100</f>
        <v>9.2396263277029043</v>
      </c>
      <c r="L40" s="154">
        <v>2780007</v>
      </c>
      <c r="M40" s="168">
        <f t="shared" si="26"/>
        <v>12.444452780515725</v>
      </c>
      <c r="N40" s="154">
        <v>2719245</v>
      </c>
      <c r="O40" s="166">
        <v>11.923139641498802</v>
      </c>
      <c r="P40" s="154">
        <v>2824137</v>
      </c>
      <c r="Q40" s="166">
        <f t="shared" si="27"/>
        <v>12.15145067471056</v>
      </c>
      <c r="R40" s="154">
        <v>2793285</v>
      </c>
      <c r="S40" s="151">
        <f>ROUND(R40/R$45*100,2)</f>
        <v>11.35</v>
      </c>
      <c r="T40" s="108">
        <v>2818357</v>
      </c>
      <c r="U40" s="91">
        <f t="shared" si="29"/>
        <v>9.68</v>
      </c>
      <c r="V40" s="79">
        <v>2803595</v>
      </c>
      <c r="W40" s="52">
        <f t="shared" si="24"/>
        <v>12.31</v>
      </c>
      <c r="X40" s="79">
        <v>2718958</v>
      </c>
      <c r="Y40" s="80">
        <f t="shared" si="25"/>
        <v>12.24</v>
      </c>
    </row>
    <row r="41" spans="1:25">
      <c r="A41" s="29"/>
      <c r="B41" s="90" t="s">
        <v>29</v>
      </c>
      <c r="C41" s="190"/>
      <c r="D41" s="154">
        <v>795103</v>
      </c>
      <c r="E41" s="218">
        <f>D41/D45*100</f>
        <v>2.8038930202652179</v>
      </c>
      <c r="F41" s="154">
        <v>975685</v>
      </c>
      <c r="G41" s="218">
        <f>F41/F45*100</f>
        <v>3.0888344657809212</v>
      </c>
      <c r="H41" s="154">
        <v>811372</v>
      </c>
      <c r="I41" s="218">
        <f>H41/H45*100</f>
        <v>3.1295793953169322</v>
      </c>
      <c r="J41" s="154">
        <v>737221</v>
      </c>
      <c r="K41" s="218">
        <f>J41/J45*100</f>
        <v>3.0345654407500482</v>
      </c>
      <c r="L41" s="154">
        <v>795425</v>
      </c>
      <c r="M41" s="198">
        <f t="shared" si="26"/>
        <v>3.5606488951077173</v>
      </c>
      <c r="N41" s="154">
        <v>1045479</v>
      </c>
      <c r="O41" s="166">
        <v>4.584137181186148</v>
      </c>
      <c r="P41" s="154">
        <v>1305437</v>
      </c>
      <c r="Q41" s="166">
        <f t="shared" si="27"/>
        <v>5.6169206077616378</v>
      </c>
      <c r="R41" s="154">
        <v>859752</v>
      </c>
      <c r="S41" s="152">
        <f t="shared" si="28"/>
        <v>3.5</v>
      </c>
      <c r="T41" s="108">
        <v>756150</v>
      </c>
      <c r="U41" s="91">
        <f t="shared" si="29"/>
        <v>2.6</v>
      </c>
      <c r="V41" s="79">
        <v>693256</v>
      </c>
      <c r="W41" s="52">
        <f t="shared" si="24"/>
        <v>3.04</v>
      </c>
      <c r="X41" s="79">
        <v>633989</v>
      </c>
      <c r="Y41" s="80">
        <f t="shared" si="25"/>
        <v>2.86</v>
      </c>
    </row>
    <row r="42" spans="1:25">
      <c r="A42" s="29"/>
      <c r="B42" s="90" t="s">
        <v>30</v>
      </c>
      <c r="C42" s="190"/>
      <c r="D42" s="154">
        <v>2734774</v>
      </c>
      <c r="E42" s="216">
        <f>D42/D45*100</f>
        <v>9.6440508092697321</v>
      </c>
      <c r="F42" s="154">
        <v>2566782</v>
      </c>
      <c r="G42" s="216">
        <f>F42/F45*100</f>
        <v>8.1259471117687418</v>
      </c>
      <c r="H42" s="154">
        <v>3017730</v>
      </c>
      <c r="I42" s="216">
        <f>H42/H45*100</f>
        <v>11.639821966532942</v>
      </c>
      <c r="J42" s="154">
        <v>2367373</v>
      </c>
      <c r="K42" s="216">
        <f>J42/J45*100</f>
        <v>9.7446332797963766</v>
      </c>
      <c r="L42" s="154">
        <v>2135296</v>
      </c>
      <c r="M42" s="166">
        <f t="shared" si="26"/>
        <v>9.5584616313642741</v>
      </c>
      <c r="N42" s="154">
        <v>1716910</v>
      </c>
      <c r="O42" s="166">
        <v>7.5281770057077271</v>
      </c>
      <c r="P42" s="154">
        <v>1746546</v>
      </c>
      <c r="Q42" s="166">
        <f t="shared" si="27"/>
        <v>7.514885988219774</v>
      </c>
      <c r="R42" s="154">
        <v>1648970</v>
      </c>
      <c r="S42" s="152">
        <f t="shared" si="28"/>
        <v>6.7</v>
      </c>
      <c r="T42" s="108">
        <v>1627605</v>
      </c>
      <c r="U42" s="91">
        <f t="shared" si="29"/>
        <v>5.59</v>
      </c>
      <c r="V42" s="79">
        <v>2165343</v>
      </c>
      <c r="W42" s="52">
        <f t="shared" si="24"/>
        <v>9.51</v>
      </c>
      <c r="X42" s="79">
        <v>2652651</v>
      </c>
      <c r="Y42" s="80">
        <f t="shared" si="25"/>
        <v>11.95</v>
      </c>
    </row>
    <row r="43" spans="1:25">
      <c r="A43" s="35"/>
      <c r="B43" s="100" t="s">
        <v>31</v>
      </c>
      <c r="C43" s="193"/>
      <c r="D43" s="155">
        <v>338322</v>
      </c>
      <c r="E43" s="217">
        <f>D43/D45*100</f>
        <v>1.1930764874515241</v>
      </c>
      <c r="F43" s="155">
        <v>13101</v>
      </c>
      <c r="G43" s="217">
        <f>F43/F45*100</f>
        <v>4.1475292062700411E-2</v>
      </c>
      <c r="H43" s="155">
        <v>56331</v>
      </c>
      <c r="I43" s="217">
        <f>H43/H45*100</f>
        <v>0.21727683099441208</v>
      </c>
      <c r="J43" s="155">
        <v>45581</v>
      </c>
      <c r="K43" s="217">
        <f>J43/J45*100</f>
        <v>0.18762152374230787</v>
      </c>
      <c r="L43" s="155">
        <v>12152</v>
      </c>
      <c r="M43" s="168">
        <f t="shared" si="26"/>
        <v>5.4397341513466362E-2</v>
      </c>
      <c r="N43" s="196">
        <v>0</v>
      </c>
      <c r="O43" s="166" t="s">
        <v>68</v>
      </c>
      <c r="P43" s="155">
        <v>15653</v>
      </c>
      <c r="Q43" s="166">
        <f t="shared" si="27"/>
        <v>6.7350364876507196E-2</v>
      </c>
      <c r="R43" s="155">
        <v>6655</v>
      </c>
      <c r="S43" s="151">
        <f>ROUND(R43/R$45*100,2)</f>
        <v>0.03</v>
      </c>
      <c r="T43" s="115">
        <v>50878</v>
      </c>
      <c r="U43" s="126">
        <f t="shared" si="29"/>
        <v>0.17</v>
      </c>
      <c r="V43" s="82">
        <v>306500</v>
      </c>
      <c r="W43" s="53">
        <f t="shared" si="24"/>
        <v>1.35</v>
      </c>
      <c r="X43" s="82">
        <v>52392</v>
      </c>
      <c r="Y43" s="83">
        <f t="shared" si="25"/>
        <v>0.24</v>
      </c>
    </row>
    <row r="44" spans="1:25">
      <c r="A44" s="35"/>
      <c r="B44" s="100" t="s">
        <v>32</v>
      </c>
      <c r="C44" s="193"/>
      <c r="D44" s="155">
        <v>2661101</v>
      </c>
      <c r="E44" s="219">
        <f>D44/D45*100</f>
        <v>9.3842464688484277</v>
      </c>
      <c r="F44" s="155">
        <v>2564468</v>
      </c>
      <c r="G44" s="219">
        <f>F44/F45*100</f>
        <v>8.1186214247346911</v>
      </c>
      <c r="H44" s="155">
        <v>2631290</v>
      </c>
      <c r="I44" s="219">
        <f>H44/H45*100</f>
        <v>10.149266880177638</v>
      </c>
      <c r="J44" s="155">
        <v>2733198</v>
      </c>
      <c r="K44" s="219">
        <f>J44/J45*100</f>
        <v>11.250450263255049</v>
      </c>
      <c r="L44" s="155">
        <v>2801416</v>
      </c>
      <c r="M44" s="199">
        <f t="shared" si="26"/>
        <v>12.54028825487894</v>
      </c>
      <c r="N44" s="155">
        <v>2874221</v>
      </c>
      <c r="O44" s="172">
        <v>12.602666675319188</v>
      </c>
      <c r="P44" s="155">
        <v>2894939</v>
      </c>
      <c r="Q44" s="168">
        <f t="shared" si="27"/>
        <v>12.456091352790574</v>
      </c>
      <c r="R44" s="106">
        <v>5252761</v>
      </c>
      <c r="S44" s="152">
        <v>21.3</v>
      </c>
      <c r="T44" s="115">
        <v>2990068</v>
      </c>
      <c r="U44" s="126">
        <f t="shared" si="29"/>
        <v>10.27</v>
      </c>
      <c r="V44" s="82">
        <v>2565226</v>
      </c>
      <c r="W44" s="53">
        <f t="shared" si="24"/>
        <v>11.26</v>
      </c>
      <c r="X44" s="82">
        <v>2824055</v>
      </c>
      <c r="Y44" s="83">
        <f t="shared" si="25"/>
        <v>12.72</v>
      </c>
    </row>
    <row r="45" spans="1:25" ht="14.25" thickBot="1">
      <c r="A45" s="38"/>
      <c r="B45" s="101" t="s">
        <v>19</v>
      </c>
      <c r="C45" s="194"/>
      <c r="D45" s="197">
        <f t="shared" ref="D45:M45" si="30">SUM(D33:D44)</f>
        <v>28357109</v>
      </c>
      <c r="E45" s="180">
        <f t="shared" si="30"/>
        <v>100.00000000000001</v>
      </c>
      <c r="F45" s="197">
        <f t="shared" ref="F45:G45" si="31">SUM(F33:F44)</f>
        <v>31587481</v>
      </c>
      <c r="G45" s="180">
        <f t="shared" si="31"/>
        <v>100</v>
      </c>
      <c r="H45" s="197">
        <f t="shared" si="30"/>
        <v>25925912</v>
      </c>
      <c r="I45" s="180">
        <f t="shared" si="30"/>
        <v>99.999999999999986</v>
      </c>
      <c r="J45" s="197">
        <f t="shared" si="30"/>
        <v>24294121</v>
      </c>
      <c r="K45" s="180">
        <f t="shared" si="30"/>
        <v>99.999999999999986</v>
      </c>
      <c r="L45" s="177">
        <f t="shared" si="30"/>
        <v>22339327</v>
      </c>
      <c r="M45" s="180">
        <f t="shared" si="30"/>
        <v>99.999999999999986</v>
      </c>
      <c r="N45" s="197">
        <f t="shared" ref="N45" si="32">SUM(N33:N44)</f>
        <v>22806451</v>
      </c>
      <c r="O45" s="143">
        <f>SUM(O33:O44)</f>
        <v>100.00000000000001</v>
      </c>
      <c r="P45" s="116">
        <f t="shared" ref="P45:R45" si="33">SUM(P33:P44)</f>
        <v>23241151</v>
      </c>
      <c r="Q45" s="143">
        <f>SUM(Q33:Q44)</f>
        <v>100.00000000000001</v>
      </c>
      <c r="R45" s="116">
        <f t="shared" si="33"/>
        <v>24602810</v>
      </c>
      <c r="S45" s="143">
        <v>99.99</v>
      </c>
      <c r="T45" s="116">
        <f t="shared" ref="T45" si="34">SUM(T33:T44)</f>
        <v>29109799</v>
      </c>
      <c r="U45" s="54">
        <v>99.99</v>
      </c>
      <c r="V45" s="102">
        <f>SUM(V33:V44)</f>
        <v>22775329</v>
      </c>
      <c r="W45" s="54">
        <f>SUM(W33:W44)</f>
        <v>99.990000000000009</v>
      </c>
      <c r="X45" s="102">
        <f t="shared" ref="X45:Y45" si="35">SUM(X33:X44)</f>
        <v>22205729</v>
      </c>
      <c r="Y45" s="55">
        <f t="shared" si="35"/>
        <v>100.00999999999999</v>
      </c>
    </row>
    <row r="46" spans="1:25" s="42" customFormat="1" ht="12">
      <c r="B46" s="42" t="s">
        <v>70</v>
      </c>
      <c r="J46" s="211"/>
      <c r="K46" s="211"/>
      <c r="L46" s="43"/>
      <c r="M46" s="43"/>
      <c r="N46" s="117"/>
      <c r="O46" s="43"/>
      <c r="P46" s="117"/>
      <c r="Q46" s="43"/>
      <c r="R46" s="117"/>
      <c r="S46" s="43"/>
      <c r="T46" s="117"/>
      <c r="U46" s="43"/>
      <c r="W46" s="43"/>
      <c r="Y46" s="43" t="s">
        <v>74</v>
      </c>
    </row>
    <row r="47" spans="1:25">
      <c r="J47" s="212"/>
      <c r="K47" s="212"/>
      <c r="L47" s="157"/>
      <c r="M47" s="157"/>
      <c r="Y47" s="157" t="s">
        <v>67</v>
      </c>
    </row>
  </sheetData>
  <mergeCells count="22">
    <mergeCell ref="D3:E3"/>
    <mergeCell ref="D31:E31"/>
    <mergeCell ref="F3:G3"/>
    <mergeCell ref="X3:Y3"/>
    <mergeCell ref="X31:Y31"/>
    <mergeCell ref="R3:S3"/>
    <mergeCell ref="R31:S31"/>
    <mergeCell ref="T3:U3"/>
    <mergeCell ref="T31:U31"/>
    <mergeCell ref="V3:W3"/>
    <mergeCell ref="V31:W31"/>
    <mergeCell ref="P3:Q3"/>
    <mergeCell ref="P31:Q31"/>
    <mergeCell ref="H3:I3"/>
    <mergeCell ref="H31:I31"/>
    <mergeCell ref="J3:K3"/>
    <mergeCell ref="F31:G31"/>
    <mergeCell ref="J31:K31"/>
    <mergeCell ref="L3:M3"/>
    <mergeCell ref="L31:M31"/>
    <mergeCell ref="N3:O3"/>
    <mergeCell ref="N31:O31"/>
  </mergeCells>
  <phoneticPr fontId="4"/>
  <printOptions gridLinesSet="0"/>
  <pageMargins left="0.59055118110236227" right="0.39370078740157483" top="0.78740157480314965" bottom="0.98425196850393704" header="0.51181102362204722" footer="0.51181102362204722"/>
  <pageSetup paperSize="9" scale="91" orientation="portrait" verticalDpi="0" r:id="rId1"/>
  <headerFooter alignWithMargins="0">
    <oddFooter>&amp;C&amp;"ＭＳ Ｐゴシック,標準"&amp;F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46"/>
  <sheetViews>
    <sheetView zoomScale="75" zoomScaleNormal="75" workbookViewId="0">
      <pane xSplit="3" topLeftCell="D1" activePane="topRight" state="frozen"/>
      <selection pane="topRight" activeCell="AG3" sqref="AG3"/>
    </sheetView>
  </sheetViews>
  <sheetFormatPr defaultRowHeight="13.5"/>
  <cols>
    <col min="1" max="1" width="1.5" style="24" customWidth="1"/>
    <col min="2" max="2" width="27.625" style="24" customWidth="1"/>
    <col min="3" max="3" width="1.5" style="24" customWidth="1"/>
    <col min="4" max="4" width="12.25" style="24" customWidth="1"/>
    <col min="5" max="5" width="7.375" style="24" customWidth="1"/>
    <col min="6" max="6" width="12.25" style="24" customWidth="1"/>
    <col min="7" max="7" width="7.375" style="24" customWidth="1"/>
    <col min="8" max="8" width="12.25" style="24" customWidth="1"/>
    <col min="9" max="9" width="7.375" style="24" customWidth="1"/>
    <col min="10" max="10" width="12.25" style="24" customWidth="1"/>
    <col min="11" max="11" width="7.375" style="24" customWidth="1"/>
    <col min="12" max="12" width="12.25" style="24" customWidth="1"/>
    <col min="13" max="13" width="7.375" style="24" customWidth="1"/>
    <col min="14" max="14" width="12.25" style="24" customWidth="1"/>
    <col min="15" max="15" width="7.375" style="24" customWidth="1"/>
    <col min="16" max="16" width="12.25" style="24" customWidth="1"/>
    <col min="17" max="17" width="7.375" style="24" customWidth="1"/>
    <col min="18" max="18" width="12.25" style="24" customWidth="1"/>
    <col min="19" max="19" width="7.375" style="24" customWidth="1"/>
    <col min="20" max="20" width="12.25" style="24" customWidth="1"/>
    <col min="21" max="21" width="7" style="24" customWidth="1"/>
    <col min="22" max="22" width="12.25" style="24" customWidth="1"/>
    <col min="23" max="23" width="5.75" style="24" customWidth="1"/>
    <col min="24" max="24" width="12.25" style="24" customWidth="1"/>
    <col min="25" max="25" width="5.75" style="24" customWidth="1"/>
    <col min="26" max="16384" width="9" style="24"/>
  </cols>
  <sheetData>
    <row r="1" spans="1:26" ht="17.25">
      <c r="B1" s="1" t="s">
        <v>37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s="6" customFormat="1" ht="15" thickBot="1">
      <c r="B2" s="5" t="s">
        <v>38</v>
      </c>
      <c r="C2" s="5"/>
      <c r="D2" s="5"/>
      <c r="E2" s="3"/>
      <c r="F2" s="5"/>
      <c r="G2" s="3"/>
      <c r="H2" s="5"/>
      <c r="I2" s="41"/>
      <c r="J2" s="5"/>
      <c r="K2" s="41"/>
      <c r="L2" s="5"/>
      <c r="M2" s="41"/>
      <c r="N2" s="5"/>
      <c r="O2" s="41"/>
      <c r="P2" s="5"/>
      <c r="Q2" s="41"/>
      <c r="R2" s="5"/>
      <c r="S2" s="41"/>
      <c r="T2" s="5"/>
      <c r="U2" s="41"/>
      <c r="V2" s="5"/>
      <c r="W2" s="41"/>
      <c r="X2" s="5"/>
      <c r="Y2" s="3" t="s">
        <v>33</v>
      </c>
    </row>
    <row r="3" spans="1:26" ht="14.25">
      <c r="A3" s="25"/>
      <c r="B3" s="9" t="s">
        <v>0</v>
      </c>
      <c r="C3" s="9"/>
      <c r="D3" s="269" t="s">
        <v>46</v>
      </c>
      <c r="E3" s="270"/>
      <c r="F3" s="274" t="s">
        <v>45</v>
      </c>
      <c r="G3" s="272"/>
      <c r="H3" s="271" t="s">
        <v>44</v>
      </c>
      <c r="I3" s="273"/>
      <c r="J3" s="271" t="s">
        <v>43</v>
      </c>
      <c r="K3" s="273"/>
      <c r="L3" s="271" t="s">
        <v>42</v>
      </c>
      <c r="M3" s="273"/>
      <c r="N3" s="271" t="s">
        <v>52</v>
      </c>
      <c r="O3" s="273"/>
      <c r="P3" s="271" t="s">
        <v>51</v>
      </c>
      <c r="Q3" s="273"/>
      <c r="R3" s="271" t="s">
        <v>50</v>
      </c>
      <c r="S3" s="273"/>
      <c r="T3" s="271" t="s">
        <v>49</v>
      </c>
      <c r="U3" s="273"/>
      <c r="V3" s="271" t="s">
        <v>48</v>
      </c>
      <c r="W3" s="273"/>
      <c r="X3" s="271" t="s">
        <v>47</v>
      </c>
      <c r="Y3" s="272"/>
      <c r="Z3" s="26"/>
    </row>
    <row r="4" spans="1:26" ht="28.5">
      <c r="A4" s="26"/>
      <c r="B4" s="10" t="s">
        <v>1</v>
      </c>
      <c r="C4" s="10"/>
      <c r="D4" s="19" t="s">
        <v>2</v>
      </c>
      <c r="E4" s="20" t="s">
        <v>3</v>
      </c>
      <c r="F4" s="128" t="s">
        <v>2</v>
      </c>
      <c r="G4" s="69" t="s">
        <v>3</v>
      </c>
      <c r="H4" s="19" t="s">
        <v>2</v>
      </c>
      <c r="I4" s="20" t="s">
        <v>3</v>
      </c>
      <c r="J4" s="19" t="s">
        <v>2</v>
      </c>
      <c r="K4" s="20" t="s">
        <v>3</v>
      </c>
      <c r="L4" s="19" t="s">
        <v>2</v>
      </c>
      <c r="M4" s="20" t="s">
        <v>3</v>
      </c>
      <c r="N4" s="19" t="s">
        <v>2</v>
      </c>
      <c r="O4" s="20" t="s">
        <v>3</v>
      </c>
      <c r="P4" s="19" t="s">
        <v>2</v>
      </c>
      <c r="Q4" s="20" t="s">
        <v>3</v>
      </c>
      <c r="R4" s="19" t="s">
        <v>2</v>
      </c>
      <c r="S4" s="20" t="s">
        <v>3</v>
      </c>
      <c r="T4" s="19" t="s">
        <v>2</v>
      </c>
      <c r="U4" s="20" t="s">
        <v>3</v>
      </c>
      <c r="V4" s="19" t="s">
        <v>2</v>
      </c>
      <c r="W4" s="20" t="s">
        <v>3</v>
      </c>
      <c r="X4" s="19" t="s">
        <v>2</v>
      </c>
      <c r="Y4" s="69" t="s">
        <v>3</v>
      </c>
      <c r="Z4" s="26"/>
    </row>
    <row r="5" spans="1:26" ht="14.25">
      <c r="A5" s="27"/>
      <c r="B5" s="16" t="s">
        <v>4</v>
      </c>
      <c r="C5" s="11"/>
      <c r="D5" s="56">
        <v>8648960</v>
      </c>
      <c r="E5" s="60">
        <f>D5/D$27*100</f>
        <v>36.630087514507679</v>
      </c>
      <c r="F5" s="129">
        <v>8807144</v>
      </c>
      <c r="G5" s="70">
        <f>F5/$F$27*100</f>
        <v>37.872192920643123</v>
      </c>
      <c r="H5" s="56">
        <v>9600283</v>
      </c>
      <c r="I5" s="60">
        <f>H5/$H$27*100</f>
        <v>44.327441405005494</v>
      </c>
      <c r="J5" s="56">
        <v>9600876</v>
      </c>
      <c r="K5" s="60">
        <f>J5/$J$27*100</f>
        <v>43.778865765725094</v>
      </c>
      <c r="L5" s="56">
        <v>8846984</v>
      </c>
      <c r="M5" s="60">
        <f>L5/$L$27*100</f>
        <v>41.656526789569412</v>
      </c>
      <c r="N5" s="56">
        <v>8748443</v>
      </c>
      <c r="O5" s="60">
        <f>N5/$N$27*100</f>
        <v>35.811896201192084</v>
      </c>
      <c r="P5" s="56">
        <v>8385847</v>
      </c>
      <c r="Q5" s="60">
        <f>P5/$P$27*100</f>
        <v>32.068064619132201</v>
      </c>
      <c r="R5" s="56">
        <v>8206817</v>
      </c>
      <c r="S5" s="60">
        <f>R5/$R$27*100</f>
        <v>33.816139851213087</v>
      </c>
      <c r="T5" s="56">
        <v>9600283</v>
      </c>
      <c r="U5" s="60">
        <f>T5/$T$27*100</f>
        <v>44.327441405005494</v>
      </c>
      <c r="V5" s="56">
        <v>9600876</v>
      </c>
      <c r="W5" s="60">
        <f>V5/$V$27*100</f>
        <v>43.778865765725094</v>
      </c>
      <c r="X5" s="56">
        <v>8679752</v>
      </c>
      <c r="Y5" s="70">
        <f>X5/$X$27*100</f>
        <v>36.086068064010696</v>
      </c>
      <c r="Z5" s="26"/>
    </row>
    <row r="6" spans="1:26" ht="14.25">
      <c r="A6" s="29"/>
      <c r="B6" s="17" t="s">
        <v>5</v>
      </c>
      <c r="C6" s="12"/>
      <c r="D6" s="57">
        <v>389758</v>
      </c>
      <c r="E6" s="61">
        <f t="shared" ref="E6:E26" si="0">D6/D$27*100</f>
        <v>1.6507036278904614</v>
      </c>
      <c r="F6" s="130">
        <v>400697</v>
      </c>
      <c r="G6" s="71">
        <f t="shared" ref="G6:G26" si="1">F6/$F$27*100</f>
        <v>1.723064149595253</v>
      </c>
      <c r="H6" s="57">
        <v>428327</v>
      </c>
      <c r="I6" s="61">
        <f t="shared" ref="I6:I26" si="2">H6/$H$27*100</f>
        <v>1.9777166980058596</v>
      </c>
      <c r="J6" s="57">
        <v>446398</v>
      </c>
      <c r="K6" s="61">
        <f t="shared" ref="K6:K26" si="3">J6/$J$27*100</f>
        <v>2.0355223960905393</v>
      </c>
      <c r="L6" s="57">
        <v>876240</v>
      </c>
      <c r="M6" s="61">
        <f t="shared" ref="M6:M26" si="4">L6/$L$27*100</f>
        <v>4.1258258220080775</v>
      </c>
      <c r="N6" s="57">
        <v>640572</v>
      </c>
      <c r="O6" s="61">
        <f t="shared" ref="O6:O26" si="5">N6/$N$27*100</f>
        <v>2.622192083024375</v>
      </c>
      <c r="P6" s="57">
        <v>543233</v>
      </c>
      <c r="Q6" s="61">
        <f t="shared" ref="Q6:Q26" si="6">P6/$P$27*100</f>
        <v>2.0773609329200791</v>
      </c>
      <c r="R6" s="57">
        <v>419069</v>
      </c>
      <c r="S6" s="61">
        <f t="shared" ref="S6:S26" si="7">R6/$R$27*100</f>
        <v>1.7267712818877301</v>
      </c>
      <c r="T6" s="57">
        <v>428327</v>
      </c>
      <c r="U6" s="61">
        <f t="shared" ref="U6:U26" si="8">T6/$T$27*100</f>
        <v>1.9777166980058596</v>
      </c>
      <c r="V6" s="57">
        <v>446398</v>
      </c>
      <c r="W6" s="61">
        <f t="shared" ref="W6:W26" si="9">V6/$V$27*100</f>
        <v>2.0355223960905393</v>
      </c>
      <c r="X6" s="57">
        <v>388056</v>
      </c>
      <c r="Y6" s="71">
        <f t="shared" ref="Y6:Y26" si="10">X6/$X$27*100</f>
        <v>1.6133427808361041</v>
      </c>
      <c r="Z6" s="26"/>
    </row>
    <row r="7" spans="1:26" ht="14.25">
      <c r="A7" s="29"/>
      <c r="B7" s="17" t="s">
        <v>6</v>
      </c>
      <c r="C7" s="12"/>
      <c r="D7" s="57">
        <v>33553</v>
      </c>
      <c r="E7" s="61">
        <f t="shared" si="0"/>
        <v>0.14210371262837107</v>
      </c>
      <c r="F7" s="130">
        <v>34647</v>
      </c>
      <c r="G7" s="71">
        <f t="shared" si="1"/>
        <v>0.14898789756605799</v>
      </c>
      <c r="H7" s="57">
        <v>36397</v>
      </c>
      <c r="I7" s="61">
        <f t="shared" si="2"/>
        <v>0.16805607551548063</v>
      </c>
      <c r="J7" s="57">
        <v>35603</v>
      </c>
      <c r="K7" s="61">
        <f t="shared" si="3"/>
        <v>0.16234549408378054</v>
      </c>
      <c r="L7" s="57">
        <v>25753</v>
      </c>
      <c r="M7" s="61">
        <f t="shared" si="4"/>
        <v>0.12125946361062495</v>
      </c>
      <c r="N7" s="57">
        <v>41615</v>
      </c>
      <c r="O7" s="61">
        <f t="shared" si="5"/>
        <v>0.17035169119952071</v>
      </c>
      <c r="P7" s="57">
        <v>69020</v>
      </c>
      <c r="Q7" s="61">
        <f t="shared" si="6"/>
        <v>0.26393730055085729</v>
      </c>
      <c r="R7" s="57">
        <v>66734</v>
      </c>
      <c r="S7" s="61">
        <f t="shared" si="7"/>
        <v>0.27497704369804443</v>
      </c>
      <c r="T7" s="57">
        <v>36397</v>
      </c>
      <c r="U7" s="61">
        <f t="shared" si="8"/>
        <v>0.16805607551548063</v>
      </c>
      <c r="V7" s="57">
        <v>35603</v>
      </c>
      <c r="W7" s="61">
        <f t="shared" si="9"/>
        <v>0.16234549408378054</v>
      </c>
      <c r="X7" s="57">
        <v>315984</v>
      </c>
      <c r="Y7" s="71">
        <f t="shared" si="10"/>
        <v>1.3137034481098488</v>
      </c>
      <c r="Z7" s="26"/>
    </row>
    <row r="8" spans="1:26" ht="14.25">
      <c r="A8" s="29"/>
      <c r="B8" s="17" t="s">
        <v>39</v>
      </c>
      <c r="C8" s="12"/>
      <c r="D8" s="57">
        <v>8475</v>
      </c>
      <c r="E8" s="61">
        <f t="shared" si="0"/>
        <v>3.5893331878682821E-2</v>
      </c>
      <c r="F8" s="130">
        <v>8363</v>
      </c>
      <c r="G8" s="71">
        <f t="shared" si="1"/>
        <v>3.5962299400956591E-2</v>
      </c>
      <c r="H8" s="57">
        <v>10482</v>
      </c>
      <c r="I8" s="61">
        <f t="shared" si="2"/>
        <v>4.8398598333743659E-2</v>
      </c>
      <c r="J8" s="57">
        <v>27185</v>
      </c>
      <c r="K8" s="61">
        <f t="shared" si="3"/>
        <v>0.12396040380494829</v>
      </c>
      <c r="L8" s="57">
        <v>24077</v>
      </c>
      <c r="M8" s="61">
        <f t="shared" si="4"/>
        <v>0.11336792239168318</v>
      </c>
      <c r="N8" s="57">
        <v>13058</v>
      </c>
      <c r="O8" s="61">
        <f t="shared" si="5"/>
        <v>5.345313910088529E-2</v>
      </c>
      <c r="P8" s="57">
        <v>8079</v>
      </c>
      <c r="Q8" s="61">
        <f t="shared" si="6"/>
        <v>3.089466026007499E-2</v>
      </c>
      <c r="R8" s="57">
        <v>0</v>
      </c>
      <c r="S8" s="61">
        <f t="shared" si="7"/>
        <v>0</v>
      </c>
      <c r="T8" s="57">
        <v>10482</v>
      </c>
      <c r="U8" s="61">
        <f t="shared" si="8"/>
        <v>4.8398598333743659E-2</v>
      </c>
      <c r="V8" s="57">
        <v>27185</v>
      </c>
      <c r="W8" s="61">
        <f t="shared" si="9"/>
        <v>0.12396040380494829</v>
      </c>
      <c r="X8" s="57"/>
      <c r="Y8" s="71">
        <f t="shared" si="10"/>
        <v>0</v>
      </c>
      <c r="Z8" s="26"/>
    </row>
    <row r="9" spans="1:26" ht="14.25">
      <c r="A9" s="29"/>
      <c r="B9" s="17" t="s">
        <v>40</v>
      </c>
      <c r="C9" s="12"/>
      <c r="D9" s="57">
        <v>3154</v>
      </c>
      <c r="E9" s="61">
        <f t="shared" si="0"/>
        <v>1.3357825220692109E-2</v>
      </c>
      <c r="F9" s="130">
        <v>4300</v>
      </c>
      <c r="G9" s="71">
        <f t="shared" si="1"/>
        <v>1.8490719529369044E-2</v>
      </c>
      <c r="H9" s="57">
        <v>3865</v>
      </c>
      <c r="I9" s="61">
        <f t="shared" si="2"/>
        <v>1.7845886525464531E-2</v>
      </c>
      <c r="J9" s="57">
        <v>16301</v>
      </c>
      <c r="K9" s="61">
        <f t="shared" si="3"/>
        <v>7.4330643458689061E-2</v>
      </c>
      <c r="L9" s="57">
        <v>18501</v>
      </c>
      <c r="M9" s="61">
        <f t="shared" si="4"/>
        <v>8.7113009601218191E-2</v>
      </c>
      <c r="N9" s="57">
        <v>21653</v>
      </c>
      <c r="O9" s="61">
        <f t="shared" si="5"/>
        <v>8.8636913842201653E-2</v>
      </c>
      <c r="P9" s="57">
        <v>9433</v>
      </c>
      <c r="Q9" s="61">
        <f t="shared" si="6"/>
        <v>3.6072450827241906E-2</v>
      </c>
      <c r="R9" s="57">
        <v>0</v>
      </c>
      <c r="S9" s="61">
        <f t="shared" si="7"/>
        <v>0</v>
      </c>
      <c r="T9" s="57">
        <v>3865</v>
      </c>
      <c r="U9" s="61">
        <f t="shared" si="8"/>
        <v>1.7845886525464531E-2</v>
      </c>
      <c r="V9" s="57">
        <v>16301</v>
      </c>
      <c r="W9" s="61">
        <f t="shared" si="9"/>
        <v>7.4330643458689061E-2</v>
      </c>
      <c r="X9" s="57"/>
      <c r="Y9" s="71">
        <f t="shared" si="10"/>
        <v>0</v>
      </c>
      <c r="Z9" s="26"/>
    </row>
    <row r="10" spans="1:26" ht="14.25">
      <c r="A10" s="29"/>
      <c r="B10" s="17" t="s">
        <v>34</v>
      </c>
      <c r="C10" s="12"/>
      <c r="D10" s="57">
        <v>577575</v>
      </c>
      <c r="E10" s="61">
        <f t="shared" si="0"/>
        <v>2.4461464495374905</v>
      </c>
      <c r="F10" s="130">
        <v>578569</v>
      </c>
      <c r="G10" s="71">
        <f t="shared" si="1"/>
        <v>2.4879435133459351</v>
      </c>
      <c r="H10" s="57">
        <v>557138</v>
      </c>
      <c r="I10" s="61">
        <f t="shared" si="2"/>
        <v>2.5724764623607399</v>
      </c>
      <c r="J10" s="57">
        <v>572047</v>
      </c>
      <c r="K10" s="61">
        <f t="shared" si="3"/>
        <v>2.6084670632852403</v>
      </c>
      <c r="L10" s="57">
        <v>564103</v>
      </c>
      <c r="M10" s="61">
        <f t="shared" si="4"/>
        <v>2.6561110240028101</v>
      </c>
      <c r="N10" s="57">
        <v>561012</v>
      </c>
      <c r="O10" s="61">
        <f t="shared" si="5"/>
        <v>2.2965119063613004</v>
      </c>
      <c r="P10" s="57">
        <v>616266</v>
      </c>
      <c r="Q10" s="61">
        <f t="shared" si="6"/>
        <v>2.3566442257501392</v>
      </c>
      <c r="R10" s="57">
        <v>553949</v>
      </c>
      <c r="S10" s="61">
        <f t="shared" si="7"/>
        <v>2.2825435067505024</v>
      </c>
      <c r="T10" s="57">
        <v>557138</v>
      </c>
      <c r="U10" s="61">
        <f t="shared" si="8"/>
        <v>2.5724764623607399</v>
      </c>
      <c r="V10" s="57">
        <v>572047</v>
      </c>
      <c r="W10" s="61">
        <f t="shared" si="9"/>
        <v>2.6084670632852403</v>
      </c>
      <c r="X10" s="57">
        <v>537320</v>
      </c>
      <c r="Y10" s="71">
        <f t="shared" si="10"/>
        <v>2.2339078457718871</v>
      </c>
      <c r="Z10" s="26"/>
    </row>
    <row r="11" spans="1:26" ht="14.25">
      <c r="A11" s="29"/>
      <c r="B11" s="17" t="s">
        <v>35</v>
      </c>
      <c r="C11" s="12"/>
      <c r="D11" s="57">
        <v>66109</v>
      </c>
      <c r="E11" s="61">
        <f t="shared" si="0"/>
        <v>0.27998492945933251</v>
      </c>
      <c r="F11" s="130">
        <v>72432</v>
      </c>
      <c r="G11" s="71">
        <f t="shared" si="1"/>
        <v>0.31146972022122299</v>
      </c>
      <c r="H11" s="57">
        <v>76484</v>
      </c>
      <c r="I11" s="61">
        <f t="shared" si="2"/>
        <v>0.35315000905915378</v>
      </c>
      <c r="J11" s="57">
        <v>79607</v>
      </c>
      <c r="K11" s="61">
        <f t="shared" si="3"/>
        <v>0.36299856044511747</v>
      </c>
      <c r="L11" s="57">
        <v>77750</v>
      </c>
      <c r="M11" s="61">
        <f t="shared" si="4"/>
        <v>0.3660902922271615</v>
      </c>
      <c r="N11" s="57">
        <v>79005</v>
      </c>
      <c r="O11" s="61">
        <f t="shared" si="5"/>
        <v>0.32340827497820818</v>
      </c>
      <c r="P11" s="57">
        <v>78889</v>
      </c>
      <c r="Q11" s="61">
        <f t="shared" si="6"/>
        <v>0.30167704582956506</v>
      </c>
      <c r="R11" s="57">
        <v>86912</v>
      </c>
      <c r="S11" s="61">
        <f t="shared" si="7"/>
        <v>0.35812037075380521</v>
      </c>
      <c r="T11" s="57">
        <v>76484</v>
      </c>
      <c r="U11" s="61">
        <f t="shared" si="8"/>
        <v>0.35315000905915378</v>
      </c>
      <c r="V11" s="57">
        <v>79607</v>
      </c>
      <c r="W11" s="61">
        <f t="shared" si="9"/>
        <v>0.36299856044511747</v>
      </c>
      <c r="X11" s="57">
        <v>105157</v>
      </c>
      <c r="Y11" s="71">
        <f t="shared" si="10"/>
        <v>0.43719021688720749</v>
      </c>
      <c r="Z11" s="26"/>
    </row>
    <row r="12" spans="1:26" ht="14.25">
      <c r="A12" s="29"/>
      <c r="B12" s="17" t="s">
        <v>53</v>
      </c>
      <c r="C12" s="12"/>
      <c r="D12" s="57"/>
      <c r="E12" s="61">
        <f t="shared" si="0"/>
        <v>0</v>
      </c>
      <c r="F12" s="130"/>
      <c r="G12" s="71">
        <f t="shared" si="1"/>
        <v>0</v>
      </c>
      <c r="H12" s="57"/>
      <c r="I12" s="61">
        <f t="shared" si="2"/>
        <v>0</v>
      </c>
      <c r="J12" s="57"/>
      <c r="K12" s="61">
        <f t="shared" si="3"/>
        <v>0</v>
      </c>
      <c r="L12" s="57"/>
      <c r="M12" s="61">
        <f t="shared" si="4"/>
        <v>0</v>
      </c>
      <c r="N12" s="57"/>
      <c r="O12" s="61">
        <f t="shared" si="5"/>
        <v>0</v>
      </c>
      <c r="P12" s="57"/>
      <c r="Q12" s="61">
        <f t="shared" si="6"/>
        <v>0</v>
      </c>
      <c r="R12" s="57"/>
      <c r="S12" s="61">
        <f t="shared" si="7"/>
        <v>0</v>
      </c>
      <c r="T12" s="57"/>
      <c r="U12" s="61">
        <f t="shared" si="8"/>
        <v>0</v>
      </c>
      <c r="V12" s="57"/>
      <c r="W12" s="61">
        <f t="shared" si="9"/>
        <v>0</v>
      </c>
      <c r="X12" s="57">
        <v>10471</v>
      </c>
      <c r="Y12" s="71">
        <f t="shared" si="10"/>
        <v>4.3533181443232018E-2</v>
      </c>
      <c r="Z12" s="26"/>
    </row>
    <row r="13" spans="1:26" ht="14.25">
      <c r="A13" s="29"/>
      <c r="B13" s="17" t="s">
        <v>7</v>
      </c>
      <c r="C13" s="12"/>
      <c r="D13" s="57">
        <v>87068</v>
      </c>
      <c r="E13" s="61">
        <f t="shared" si="0"/>
        <v>0.36875051563577066</v>
      </c>
      <c r="F13" s="130">
        <v>96659</v>
      </c>
      <c r="G13" s="71">
        <f t="shared" si="1"/>
        <v>0.41564987418355409</v>
      </c>
      <c r="H13" s="57">
        <v>160866</v>
      </c>
      <c r="I13" s="61">
        <f t="shared" si="2"/>
        <v>0.74276749852661772</v>
      </c>
      <c r="J13" s="57">
        <v>180499</v>
      </c>
      <c r="K13" s="61">
        <f t="shared" si="3"/>
        <v>0.82305421837003345</v>
      </c>
      <c r="L13" s="57">
        <v>192467</v>
      </c>
      <c r="M13" s="61">
        <f t="shared" si="4"/>
        <v>0.90624180416829703</v>
      </c>
      <c r="N13" s="57">
        <v>187457</v>
      </c>
      <c r="O13" s="61">
        <f t="shared" si="5"/>
        <v>0.76735833178393731</v>
      </c>
      <c r="P13" s="57">
        <v>198803</v>
      </c>
      <c r="Q13" s="61">
        <f t="shared" si="6"/>
        <v>0.76023655696047632</v>
      </c>
      <c r="R13" s="57">
        <v>185061</v>
      </c>
      <c r="S13" s="61">
        <f t="shared" si="7"/>
        <v>0.76254273209763845</v>
      </c>
      <c r="T13" s="57">
        <v>160866</v>
      </c>
      <c r="U13" s="61">
        <f t="shared" si="8"/>
        <v>0.74276749852661772</v>
      </c>
      <c r="V13" s="57">
        <v>180499</v>
      </c>
      <c r="W13" s="61">
        <f t="shared" si="9"/>
        <v>0.82305421837003345</v>
      </c>
      <c r="X13" s="57">
        <v>210073</v>
      </c>
      <c r="Y13" s="71">
        <f t="shared" si="10"/>
        <v>0.87337847629873744</v>
      </c>
      <c r="Z13" s="26"/>
    </row>
    <row r="14" spans="1:26" ht="14.25">
      <c r="A14" s="29"/>
      <c r="B14" s="17" t="s">
        <v>36</v>
      </c>
      <c r="C14" s="12"/>
      <c r="D14" s="57">
        <v>110607</v>
      </c>
      <c r="E14" s="61">
        <f t="shared" si="0"/>
        <v>0.46844292142837424</v>
      </c>
      <c r="F14" s="130">
        <v>115615</v>
      </c>
      <c r="G14" s="71">
        <f t="shared" si="1"/>
        <v>0.49716384613674475</v>
      </c>
      <c r="H14" s="57">
        <v>112748</v>
      </c>
      <c r="I14" s="61">
        <f t="shared" si="2"/>
        <v>0.52059198291670772</v>
      </c>
      <c r="J14" s="57">
        <v>59431</v>
      </c>
      <c r="K14" s="61">
        <f t="shared" si="3"/>
        <v>0.27099837257796144</v>
      </c>
      <c r="L14" s="57">
        <v>225637</v>
      </c>
      <c r="M14" s="61">
        <f t="shared" si="4"/>
        <v>1.0624246336625085</v>
      </c>
      <c r="N14" s="57">
        <v>240625</v>
      </c>
      <c r="O14" s="61">
        <f t="shared" si="5"/>
        <v>0.98500241967763236</v>
      </c>
      <c r="P14" s="57">
        <v>233165</v>
      </c>
      <c r="Q14" s="61">
        <f t="shared" si="6"/>
        <v>0.89163924489916879</v>
      </c>
      <c r="R14" s="57">
        <v>251553</v>
      </c>
      <c r="S14" s="61">
        <f t="shared" si="7"/>
        <v>1.0365226162581918</v>
      </c>
      <c r="T14" s="57">
        <v>112748</v>
      </c>
      <c r="U14" s="61">
        <f t="shared" si="8"/>
        <v>0.52059198291670772</v>
      </c>
      <c r="V14" s="57">
        <v>59431</v>
      </c>
      <c r="W14" s="61">
        <f t="shared" si="9"/>
        <v>0.27099837257796144</v>
      </c>
      <c r="X14" s="57">
        <v>256540</v>
      </c>
      <c r="Y14" s="71">
        <f t="shared" si="10"/>
        <v>1.066565024109134</v>
      </c>
      <c r="Z14" s="26"/>
    </row>
    <row r="15" spans="1:26" ht="14.25">
      <c r="A15" s="29"/>
      <c r="B15" s="17" t="s">
        <v>8</v>
      </c>
      <c r="C15" s="12"/>
      <c r="D15" s="57">
        <v>4674857</v>
      </c>
      <c r="E15" s="61">
        <f t="shared" si="0"/>
        <v>19.798960918747323</v>
      </c>
      <c r="F15" s="130">
        <v>4158322</v>
      </c>
      <c r="G15" s="71">
        <f t="shared" si="1"/>
        <v>17.881480422047662</v>
      </c>
      <c r="H15" s="57">
        <v>3641486</v>
      </c>
      <c r="I15" s="61">
        <f t="shared" si="2"/>
        <v>16.813854059525934</v>
      </c>
      <c r="J15" s="57">
        <v>3477577</v>
      </c>
      <c r="K15" s="61">
        <f t="shared" si="3"/>
        <v>15.857342254287316</v>
      </c>
      <c r="L15" s="57">
        <v>3641295</v>
      </c>
      <c r="M15" s="61">
        <f t="shared" si="4"/>
        <v>17.14524438116144</v>
      </c>
      <c r="N15" s="57">
        <v>4010652</v>
      </c>
      <c r="O15" s="61">
        <f t="shared" si="5"/>
        <v>16.417670335521809</v>
      </c>
      <c r="P15" s="57">
        <v>3980353</v>
      </c>
      <c r="Q15" s="61">
        <f t="shared" si="6"/>
        <v>15.221147871044716</v>
      </c>
      <c r="R15" s="57">
        <v>4065145</v>
      </c>
      <c r="S15" s="61">
        <f t="shared" si="7"/>
        <v>16.750405405099151</v>
      </c>
      <c r="T15" s="57">
        <v>3641486</v>
      </c>
      <c r="U15" s="61">
        <f t="shared" si="8"/>
        <v>16.813854059525934</v>
      </c>
      <c r="V15" s="57">
        <v>3477577</v>
      </c>
      <c r="W15" s="61">
        <f t="shared" si="9"/>
        <v>15.857342254287316</v>
      </c>
      <c r="X15" s="57">
        <v>5019427</v>
      </c>
      <c r="Y15" s="71">
        <f t="shared" si="10"/>
        <v>20.868267245922812</v>
      </c>
      <c r="Z15" s="26"/>
    </row>
    <row r="16" spans="1:26" ht="14.25">
      <c r="A16" s="29"/>
      <c r="B16" s="17" t="s">
        <v>9</v>
      </c>
      <c r="C16" s="12"/>
      <c r="D16" s="57">
        <v>13228</v>
      </c>
      <c r="E16" s="61">
        <f t="shared" si="0"/>
        <v>5.6023244140556511E-2</v>
      </c>
      <c r="F16" s="130">
        <v>13530</v>
      </c>
      <c r="G16" s="71">
        <f t="shared" si="1"/>
        <v>5.8181264007526323E-2</v>
      </c>
      <c r="H16" s="57">
        <v>13164</v>
      </c>
      <c r="I16" s="61">
        <f t="shared" si="2"/>
        <v>6.0782212217649442E-2</v>
      </c>
      <c r="J16" s="57">
        <v>14576</v>
      </c>
      <c r="K16" s="61">
        <f t="shared" si="3"/>
        <v>6.6464846270403763E-2</v>
      </c>
      <c r="L16" s="57">
        <v>15141</v>
      </c>
      <c r="M16" s="61">
        <f t="shared" si="4"/>
        <v>7.1292258708828965E-2</v>
      </c>
      <c r="N16" s="57">
        <v>14408</v>
      </c>
      <c r="O16" s="61">
        <f t="shared" si="5"/>
        <v>5.8979386442453305E-2</v>
      </c>
      <c r="P16" s="57">
        <v>13928</v>
      </c>
      <c r="Q16" s="61">
        <f t="shared" si="6"/>
        <v>5.32616447706801E-2</v>
      </c>
      <c r="R16" s="57">
        <v>14359</v>
      </c>
      <c r="S16" s="61">
        <f t="shared" si="7"/>
        <v>5.9166172722453621E-2</v>
      </c>
      <c r="T16" s="57">
        <v>13164</v>
      </c>
      <c r="U16" s="61">
        <f t="shared" si="8"/>
        <v>6.0782212217649442E-2</v>
      </c>
      <c r="V16" s="57">
        <v>14576</v>
      </c>
      <c r="W16" s="61">
        <f t="shared" si="9"/>
        <v>6.6464846270403763E-2</v>
      </c>
      <c r="X16" s="57">
        <v>13625</v>
      </c>
      <c r="Y16" s="71">
        <f t="shared" si="10"/>
        <v>5.6645936124919902E-2</v>
      </c>
      <c r="Z16" s="26"/>
    </row>
    <row r="17" spans="1:26" ht="14.25">
      <c r="A17" s="29"/>
      <c r="B17" s="17" t="s">
        <v>10</v>
      </c>
      <c r="C17" s="12"/>
      <c r="D17" s="57">
        <v>255393</v>
      </c>
      <c r="E17" s="61">
        <f t="shared" si="0"/>
        <v>1.0816407915625301</v>
      </c>
      <c r="F17" s="130">
        <v>255400</v>
      </c>
      <c r="G17" s="71">
        <f t="shared" si="1"/>
        <v>1.098262736697873</v>
      </c>
      <c r="H17" s="57">
        <v>252869</v>
      </c>
      <c r="I17" s="61">
        <f t="shared" si="2"/>
        <v>1.1675734747238529</v>
      </c>
      <c r="J17" s="57">
        <v>566807</v>
      </c>
      <c r="K17" s="61">
        <f t="shared" si="3"/>
        <v>2.5845732793625649</v>
      </c>
      <c r="L17" s="57">
        <v>572356</v>
      </c>
      <c r="M17" s="61">
        <f t="shared" si="4"/>
        <v>2.6949707433822412</v>
      </c>
      <c r="N17" s="57">
        <v>145176</v>
      </c>
      <c r="O17" s="61">
        <f t="shared" si="5"/>
        <v>0.59428035856257644</v>
      </c>
      <c r="P17" s="57">
        <v>153895</v>
      </c>
      <c r="Q17" s="61">
        <f t="shared" si="6"/>
        <v>0.5885052284594926</v>
      </c>
      <c r="R17" s="57">
        <v>183316</v>
      </c>
      <c r="S17" s="61">
        <f t="shared" si="7"/>
        <v>0.75535247014341589</v>
      </c>
      <c r="T17" s="57">
        <v>252869</v>
      </c>
      <c r="U17" s="61">
        <f t="shared" si="8"/>
        <v>1.1675734747238529</v>
      </c>
      <c r="V17" s="57">
        <v>566807</v>
      </c>
      <c r="W17" s="61">
        <f t="shared" si="9"/>
        <v>2.5845732793625649</v>
      </c>
      <c r="X17" s="57">
        <v>307035</v>
      </c>
      <c r="Y17" s="71">
        <f t="shared" si="10"/>
        <v>1.2764979815130115</v>
      </c>
      <c r="Z17" s="26"/>
    </row>
    <row r="18" spans="1:26" ht="14.25">
      <c r="A18" s="29"/>
      <c r="B18" s="17" t="s">
        <v>11</v>
      </c>
      <c r="C18" s="12"/>
      <c r="D18" s="57">
        <v>685584</v>
      </c>
      <c r="E18" s="61">
        <f t="shared" si="0"/>
        <v>2.9035863177244705</v>
      </c>
      <c r="F18" s="130">
        <v>680348</v>
      </c>
      <c r="G18" s="71">
        <f t="shared" si="1"/>
        <v>2.9256102442714353</v>
      </c>
      <c r="H18" s="57">
        <v>682947</v>
      </c>
      <c r="I18" s="61">
        <f t="shared" si="2"/>
        <v>3.1533750750081309</v>
      </c>
      <c r="J18" s="57">
        <v>221098</v>
      </c>
      <c r="K18" s="61">
        <f t="shared" si="3"/>
        <v>1.0081808850640595</v>
      </c>
      <c r="L18" s="57">
        <v>208316</v>
      </c>
      <c r="M18" s="61">
        <f t="shared" si="4"/>
        <v>0.98086772110087939</v>
      </c>
      <c r="N18" s="57">
        <v>850367</v>
      </c>
      <c r="O18" s="61">
        <f t="shared" si="5"/>
        <v>3.480991387486791</v>
      </c>
      <c r="P18" s="57">
        <v>830832</v>
      </c>
      <c r="Q18" s="61">
        <f t="shared" si="6"/>
        <v>3.1771595956428547</v>
      </c>
      <c r="R18" s="57">
        <v>807938</v>
      </c>
      <c r="S18" s="61">
        <f t="shared" si="7"/>
        <v>3.3291036462869092</v>
      </c>
      <c r="T18" s="57">
        <v>682947</v>
      </c>
      <c r="U18" s="61">
        <f t="shared" si="8"/>
        <v>3.1533750750081309</v>
      </c>
      <c r="V18" s="57">
        <v>221098</v>
      </c>
      <c r="W18" s="61">
        <f t="shared" si="9"/>
        <v>1.0081808850640595</v>
      </c>
      <c r="X18" s="57">
        <v>737235</v>
      </c>
      <c r="Y18" s="71">
        <f t="shared" si="10"/>
        <v>3.0650544380958036</v>
      </c>
      <c r="Z18" s="26"/>
    </row>
    <row r="19" spans="1:26" ht="14.25">
      <c r="A19" s="29"/>
      <c r="B19" s="17" t="s">
        <v>12</v>
      </c>
      <c r="C19" s="12"/>
      <c r="D19" s="57">
        <v>1901268</v>
      </c>
      <c r="E19" s="61">
        <f t="shared" si="0"/>
        <v>8.0522528984447845</v>
      </c>
      <c r="F19" s="130">
        <v>2540205</v>
      </c>
      <c r="G19" s="71">
        <f t="shared" si="1"/>
        <v>10.923306558628115</v>
      </c>
      <c r="H19" s="57">
        <v>1267420</v>
      </c>
      <c r="I19" s="61">
        <f t="shared" si="2"/>
        <v>5.8520655886427573</v>
      </c>
      <c r="J19" s="57">
        <v>1147152</v>
      </c>
      <c r="K19" s="61">
        <f t="shared" si="3"/>
        <v>5.2308782470352782</v>
      </c>
      <c r="L19" s="57">
        <v>912738</v>
      </c>
      <c r="M19" s="61">
        <f t="shared" si="4"/>
        <v>4.2976787285766553</v>
      </c>
      <c r="N19" s="57">
        <v>1427893</v>
      </c>
      <c r="O19" s="61">
        <f t="shared" si="5"/>
        <v>5.8451036261433904</v>
      </c>
      <c r="P19" s="57">
        <v>1120560</v>
      </c>
      <c r="Q19" s="61">
        <f t="shared" si="6"/>
        <v>4.2850997030609763</v>
      </c>
      <c r="R19" s="57">
        <v>1605098</v>
      </c>
      <c r="S19" s="61">
        <f t="shared" si="7"/>
        <v>6.6137966087098583</v>
      </c>
      <c r="T19" s="57">
        <v>1267420</v>
      </c>
      <c r="U19" s="61">
        <f t="shared" si="8"/>
        <v>5.8520655886427573</v>
      </c>
      <c r="V19" s="57">
        <v>1147152</v>
      </c>
      <c r="W19" s="61">
        <f t="shared" si="9"/>
        <v>5.2308782470352782</v>
      </c>
      <c r="X19" s="57">
        <v>719215</v>
      </c>
      <c r="Y19" s="71">
        <f t="shared" si="10"/>
        <v>2.9901362899144415</v>
      </c>
      <c r="Z19" s="26"/>
    </row>
    <row r="20" spans="1:26" ht="14.25">
      <c r="A20" s="29"/>
      <c r="B20" s="17" t="s">
        <v>13</v>
      </c>
      <c r="C20" s="12"/>
      <c r="D20" s="57">
        <v>1006450</v>
      </c>
      <c r="E20" s="61">
        <f t="shared" si="0"/>
        <v>4.2625184506549063</v>
      </c>
      <c r="F20" s="130">
        <v>789994</v>
      </c>
      <c r="G20" s="71">
        <f t="shared" si="1"/>
        <v>3.3971063916010165</v>
      </c>
      <c r="H20" s="57">
        <v>1099808</v>
      </c>
      <c r="I20" s="61">
        <f t="shared" si="2"/>
        <v>5.0781497458727287</v>
      </c>
      <c r="J20" s="57">
        <v>1060979</v>
      </c>
      <c r="K20" s="61">
        <f t="shared" si="3"/>
        <v>4.8379394985679687</v>
      </c>
      <c r="L20" s="57">
        <v>964139</v>
      </c>
      <c r="M20" s="61">
        <f t="shared" si="4"/>
        <v>4.5397032573325173</v>
      </c>
      <c r="N20" s="57">
        <v>839542</v>
      </c>
      <c r="O20" s="61">
        <f t="shared" si="5"/>
        <v>3.4366790708405142</v>
      </c>
      <c r="P20" s="57">
        <v>538219</v>
      </c>
      <c r="Q20" s="61">
        <f t="shared" si="6"/>
        <v>2.0581870467282215</v>
      </c>
      <c r="R20" s="57">
        <v>1168595</v>
      </c>
      <c r="S20" s="61">
        <f t="shared" si="7"/>
        <v>4.8151886351832083</v>
      </c>
      <c r="T20" s="57">
        <v>1099808</v>
      </c>
      <c r="U20" s="61">
        <f t="shared" si="8"/>
        <v>5.0781497458727287</v>
      </c>
      <c r="V20" s="57">
        <v>1060979</v>
      </c>
      <c r="W20" s="61">
        <f t="shared" si="9"/>
        <v>4.8379394985679687</v>
      </c>
      <c r="X20" s="57">
        <v>1386199</v>
      </c>
      <c r="Y20" s="71">
        <f t="shared" si="10"/>
        <v>5.7631222026002087</v>
      </c>
      <c r="Z20" s="26"/>
    </row>
    <row r="21" spans="1:26" ht="14.25">
      <c r="A21" s="29"/>
      <c r="B21" s="17" t="s">
        <v>14</v>
      </c>
      <c r="C21" s="12"/>
      <c r="D21" s="57">
        <v>112731</v>
      </c>
      <c r="E21" s="61">
        <f t="shared" si="0"/>
        <v>0.47743848920540333</v>
      </c>
      <c r="F21" s="130">
        <v>112997</v>
      </c>
      <c r="G21" s="71">
        <f t="shared" si="1"/>
        <v>0.48590600806049167</v>
      </c>
      <c r="H21" s="57">
        <v>122240</v>
      </c>
      <c r="I21" s="61">
        <f t="shared" si="2"/>
        <v>0.56441944860874116</v>
      </c>
      <c r="J21" s="57">
        <v>174852</v>
      </c>
      <c r="K21" s="61">
        <f t="shared" si="3"/>
        <v>0.79730456229916569</v>
      </c>
      <c r="L21" s="57">
        <v>141411</v>
      </c>
      <c r="M21" s="61">
        <f t="shared" si="4"/>
        <v>0.66584172751299209</v>
      </c>
      <c r="N21" s="57">
        <v>166067</v>
      </c>
      <c r="O21" s="61">
        <f t="shared" si="5"/>
        <v>0.67979801279420404</v>
      </c>
      <c r="P21" s="57">
        <v>96904</v>
      </c>
      <c r="Q21" s="61">
        <f t="shared" si="6"/>
        <v>0.37056766404781616</v>
      </c>
      <c r="R21" s="57">
        <v>163331</v>
      </c>
      <c r="S21" s="61">
        <f t="shared" si="7"/>
        <v>0.67300439842127402</v>
      </c>
      <c r="T21" s="57">
        <v>122240</v>
      </c>
      <c r="U21" s="61">
        <f t="shared" si="8"/>
        <v>0.56441944860874116</v>
      </c>
      <c r="V21" s="57">
        <v>174852</v>
      </c>
      <c r="W21" s="61">
        <f t="shared" si="9"/>
        <v>0.79730456229916569</v>
      </c>
      <c r="X21" s="57">
        <v>267057</v>
      </c>
      <c r="Y21" s="71">
        <f t="shared" si="10"/>
        <v>1.1102894505477234</v>
      </c>
      <c r="Z21" s="26"/>
    </row>
    <row r="22" spans="1:26" ht="14.25">
      <c r="A22" s="29"/>
      <c r="B22" s="17" t="s">
        <v>41</v>
      </c>
      <c r="C22" s="12"/>
      <c r="D22" s="57">
        <v>9434</v>
      </c>
      <c r="E22" s="61">
        <f t="shared" si="0"/>
        <v>3.9954890022831126E-2</v>
      </c>
      <c r="F22" s="130">
        <v>5121</v>
      </c>
      <c r="G22" s="71">
        <f t="shared" si="1"/>
        <v>2.2021156909278812E-2</v>
      </c>
      <c r="H22" s="57">
        <v>59888</v>
      </c>
      <c r="I22" s="61">
        <f t="shared" si="2"/>
        <v>0.27652120368357569</v>
      </c>
      <c r="J22" s="57">
        <v>10156</v>
      </c>
      <c r="K22" s="61">
        <f t="shared" si="3"/>
        <v>4.6310165938681438E-2</v>
      </c>
      <c r="L22" s="57">
        <v>7271</v>
      </c>
      <c r="M22" s="61">
        <f t="shared" si="4"/>
        <v>3.4235916588857766E-2</v>
      </c>
      <c r="N22" s="57">
        <v>56557</v>
      </c>
      <c r="O22" s="61">
        <f t="shared" si="5"/>
        <v>0.23151701547930534</v>
      </c>
      <c r="P22" s="57">
        <v>44540</v>
      </c>
      <c r="Q22" s="61">
        <f t="shared" si="6"/>
        <v>0.17032407079882908</v>
      </c>
      <c r="R22" s="57">
        <v>8093</v>
      </c>
      <c r="S22" s="61">
        <f t="shared" si="7"/>
        <v>3.3347157590557647E-2</v>
      </c>
      <c r="T22" s="57">
        <v>59888</v>
      </c>
      <c r="U22" s="61">
        <f t="shared" si="8"/>
        <v>0.27652120368357569</v>
      </c>
      <c r="V22" s="57">
        <v>10156</v>
      </c>
      <c r="W22" s="61">
        <f t="shared" si="9"/>
        <v>4.6310165938681438E-2</v>
      </c>
      <c r="X22" s="57">
        <v>165535</v>
      </c>
      <c r="Y22" s="71">
        <f t="shared" si="10"/>
        <v>0.68821174579365985</v>
      </c>
      <c r="Z22" s="26"/>
    </row>
    <row r="23" spans="1:26" ht="14.25">
      <c r="A23" s="29"/>
      <c r="B23" s="17" t="s">
        <v>15</v>
      </c>
      <c r="C23" s="12"/>
      <c r="D23" s="57">
        <v>111762</v>
      </c>
      <c r="E23" s="61">
        <f t="shared" si="0"/>
        <v>0.47333457904723897</v>
      </c>
      <c r="F23" s="130">
        <v>557890</v>
      </c>
      <c r="G23" s="71">
        <f t="shared" si="1"/>
        <v>2.3990203530789995</v>
      </c>
      <c r="H23" s="57">
        <v>399919</v>
      </c>
      <c r="I23" s="61">
        <f t="shared" si="2"/>
        <v>1.8465482777172706</v>
      </c>
      <c r="J23" s="57">
        <v>727511</v>
      </c>
      <c r="K23" s="61">
        <f t="shared" si="3"/>
        <v>3.3173646250705069</v>
      </c>
      <c r="L23" s="57">
        <v>401622</v>
      </c>
      <c r="M23" s="61">
        <f t="shared" si="4"/>
        <v>1.8910600044354606</v>
      </c>
      <c r="N23" s="57">
        <v>721432</v>
      </c>
      <c r="O23" s="61">
        <f t="shared" si="5"/>
        <v>2.9531938312015527</v>
      </c>
      <c r="P23" s="57">
        <v>1647207</v>
      </c>
      <c r="Q23" s="61">
        <f t="shared" si="6"/>
        <v>6.2990346135681818</v>
      </c>
      <c r="R23" s="57">
        <v>342558</v>
      </c>
      <c r="S23" s="61">
        <f t="shared" si="7"/>
        <v>1.4115081687762565</v>
      </c>
      <c r="T23" s="57">
        <v>399919</v>
      </c>
      <c r="U23" s="61">
        <f t="shared" si="8"/>
        <v>1.8465482777172706</v>
      </c>
      <c r="V23" s="57">
        <v>727511</v>
      </c>
      <c r="W23" s="61">
        <f t="shared" si="9"/>
        <v>3.3173646250705069</v>
      </c>
      <c r="X23" s="57">
        <v>162199</v>
      </c>
      <c r="Y23" s="71">
        <f t="shared" si="10"/>
        <v>0.67434232613033995</v>
      </c>
      <c r="Z23" s="26"/>
    </row>
    <row r="24" spans="1:26" ht="14.25">
      <c r="A24" s="29"/>
      <c r="B24" s="17" t="s">
        <v>16</v>
      </c>
      <c r="C24" s="12"/>
      <c r="D24" s="57">
        <v>740293</v>
      </c>
      <c r="E24" s="61">
        <f t="shared" si="0"/>
        <v>3.1352899512053978</v>
      </c>
      <c r="F24" s="130">
        <v>739308</v>
      </c>
      <c r="G24" s="71">
        <f t="shared" si="1"/>
        <v>3.179148110190412</v>
      </c>
      <c r="H24" s="57">
        <v>712776</v>
      </c>
      <c r="I24" s="61">
        <f t="shared" si="2"/>
        <v>3.291104686694569</v>
      </c>
      <c r="J24" s="57">
        <v>739692</v>
      </c>
      <c r="K24" s="61">
        <f t="shared" si="3"/>
        <v>3.3729085529258711</v>
      </c>
      <c r="L24" s="57">
        <v>872901</v>
      </c>
      <c r="M24" s="61">
        <f t="shared" si="4"/>
        <v>4.1101039508087656</v>
      </c>
      <c r="N24" s="57">
        <v>1131351</v>
      </c>
      <c r="O24" s="61">
        <f t="shared" si="5"/>
        <v>4.6312040415780107</v>
      </c>
      <c r="P24" s="57">
        <v>1093023</v>
      </c>
      <c r="Q24" s="61">
        <f t="shared" si="6"/>
        <v>4.179796291799474</v>
      </c>
      <c r="R24" s="57">
        <v>917193</v>
      </c>
      <c r="S24" s="61">
        <f t="shared" si="7"/>
        <v>3.779288213512459</v>
      </c>
      <c r="T24" s="57">
        <v>712776</v>
      </c>
      <c r="U24" s="61">
        <f t="shared" si="8"/>
        <v>3.291104686694569</v>
      </c>
      <c r="V24" s="57">
        <v>739692</v>
      </c>
      <c r="W24" s="61">
        <f t="shared" si="9"/>
        <v>3.3729085529258711</v>
      </c>
      <c r="X24" s="57">
        <v>805208</v>
      </c>
      <c r="Y24" s="71">
        <f t="shared" si="10"/>
        <v>3.3476521787357432</v>
      </c>
      <c r="Z24" s="26"/>
    </row>
    <row r="25" spans="1:26" ht="14.25">
      <c r="A25" s="29"/>
      <c r="B25" s="17" t="s">
        <v>17</v>
      </c>
      <c r="C25" s="12"/>
      <c r="D25" s="57">
        <v>1592969</v>
      </c>
      <c r="E25" s="61">
        <f t="shared" si="0"/>
        <v>6.7465445415284364</v>
      </c>
      <c r="F25" s="130">
        <v>1580068</v>
      </c>
      <c r="G25" s="71">
        <f t="shared" si="1"/>
        <v>6.7945567965886262</v>
      </c>
      <c r="H25" s="57">
        <v>1358745</v>
      </c>
      <c r="I25" s="61">
        <f t="shared" si="2"/>
        <v>6.2737410315762761</v>
      </c>
      <c r="J25" s="57">
        <v>1393943</v>
      </c>
      <c r="K25" s="61">
        <f t="shared" si="3"/>
        <v>6.3562161913217228</v>
      </c>
      <c r="L25" s="57">
        <v>1367028</v>
      </c>
      <c r="M25" s="61">
        <f t="shared" si="4"/>
        <v>6.436729003250317</v>
      </c>
      <c r="N25" s="57">
        <v>1427089</v>
      </c>
      <c r="O25" s="61">
        <f t="shared" si="5"/>
        <v>5.8418124388377457</v>
      </c>
      <c r="P25" s="57">
        <v>1729054</v>
      </c>
      <c r="Q25" s="61">
        <f t="shared" si="6"/>
        <v>6.6120232579927842</v>
      </c>
      <c r="R25" s="57">
        <v>2093214</v>
      </c>
      <c r="S25" s="61">
        <f t="shared" si="7"/>
        <v>8.6250756368171899</v>
      </c>
      <c r="T25" s="57">
        <v>1358745</v>
      </c>
      <c r="U25" s="61">
        <f t="shared" si="8"/>
        <v>6.2737410315762761</v>
      </c>
      <c r="V25" s="57">
        <v>1393943</v>
      </c>
      <c r="W25" s="61">
        <f t="shared" si="9"/>
        <v>6.3562161913217228</v>
      </c>
      <c r="X25" s="57">
        <v>1127129</v>
      </c>
      <c r="Y25" s="71">
        <f t="shared" si="10"/>
        <v>4.6860387037464104</v>
      </c>
      <c r="Z25" s="26"/>
    </row>
    <row r="26" spans="1:26" ht="14.25">
      <c r="A26" s="32"/>
      <c r="B26" s="18" t="s">
        <v>18</v>
      </c>
      <c r="C26" s="13"/>
      <c r="D26" s="58">
        <v>2582400</v>
      </c>
      <c r="E26" s="62">
        <f t="shared" si="0"/>
        <v>10.936984099529266</v>
      </c>
      <c r="F26" s="131">
        <v>1703300</v>
      </c>
      <c r="G26" s="72">
        <f t="shared" si="1"/>
        <v>7.3244750172963471</v>
      </c>
      <c r="H26" s="58">
        <v>1059800</v>
      </c>
      <c r="I26" s="62">
        <f t="shared" si="2"/>
        <v>4.8934205794792529</v>
      </c>
      <c r="J26" s="58">
        <v>1378100</v>
      </c>
      <c r="K26" s="62">
        <f t="shared" si="3"/>
        <v>6.283973974015054</v>
      </c>
      <c r="L26" s="58">
        <v>1282200</v>
      </c>
      <c r="M26" s="62">
        <f t="shared" si="4"/>
        <v>6.0373115458992475</v>
      </c>
      <c r="N26" s="58">
        <v>3104900</v>
      </c>
      <c r="O26" s="62">
        <f t="shared" si="5"/>
        <v>12.709959533951503</v>
      </c>
      <c r="P26" s="58">
        <v>4758900</v>
      </c>
      <c r="Q26" s="62">
        <f t="shared" si="6"/>
        <v>18.198365974956165</v>
      </c>
      <c r="R26" s="58">
        <v>3130000</v>
      </c>
      <c r="S26" s="62">
        <f t="shared" si="7"/>
        <v>12.897146084078267</v>
      </c>
      <c r="T26" s="58">
        <v>1059800</v>
      </c>
      <c r="U26" s="62">
        <f t="shared" si="8"/>
        <v>4.8934205794792529</v>
      </c>
      <c r="V26" s="58">
        <v>1378100</v>
      </c>
      <c r="W26" s="62">
        <f t="shared" si="9"/>
        <v>6.283973974015054</v>
      </c>
      <c r="X26" s="58">
        <v>2839700</v>
      </c>
      <c r="Y26" s="72">
        <f t="shared" si="10"/>
        <v>11.806052463408076</v>
      </c>
      <c r="Z26" s="26"/>
    </row>
    <row r="27" spans="1:26" ht="15" thickBot="1">
      <c r="A27" s="33"/>
      <c r="B27" s="14" t="s">
        <v>19</v>
      </c>
      <c r="C27" s="14"/>
      <c r="D27" s="59">
        <f>SUM(D5:D26)</f>
        <v>23611628</v>
      </c>
      <c r="E27" s="135">
        <f>SUM(E5:E26)</f>
        <v>100</v>
      </c>
      <c r="F27" s="132">
        <f t="shared" ref="F27:G27" si="11">SUM(F5:F26)</f>
        <v>23254909</v>
      </c>
      <c r="G27" s="73">
        <f t="shared" si="11"/>
        <v>100</v>
      </c>
      <c r="H27" s="59">
        <f t="shared" ref="H27:I27" si="12">SUM(H5:H26)</f>
        <v>21657652</v>
      </c>
      <c r="I27" s="63">
        <f t="shared" si="12"/>
        <v>99.999999999999986</v>
      </c>
      <c r="J27" s="59">
        <f t="shared" ref="J27" si="13">SUM(J5:J26)</f>
        <v>21930390</v>
      </c>
      <c r="K27" s="63">
        <f>SUM(K5:K26)</f>
        <v>100</v>
      </c>
      <c r="L27" s="59">
        <f>SUM(L5:L26)</f>
        <v>21237930</v>
      </c>
      <c r="M27" s="63">
        <f>SUM(M5:M26)</f>
        <v>99.999999999999986</v>
      </c>
      <c r="N27" s="59">
        <f>SUM(N5:N26)</f>
        <v>24428874</v>
      </c>
      <c r="O27" s="63">
        <f>SUM(O5:O26)</f>
        <v>100.00000000000001</v>
      </c>
      <c r="P27" s="59">
        <f t="shared" ref="P27:Q27" si="14">SUM(P5:P26)</f>
        <v>26150150</v>
      </c>
      <c r="Q27" s="63">
        <f t="shared" si="14"/>
        <v>99.999999999999986</v>
      </c>
      <c r="R27" s="59">
        <f t="shared" ref="R27:S27" si="15">SUM(R5:R26)</f>
        <v>24268935</v>
      </c>
      <c r="S27" s="63">
        <f t="shared" si="15"/>
        <v>99.999999999999972</v>
      </c>
      <c r="T27" s="59">
        <f t="shared" ref="T27:U27" si="16">SUM(T5:T26)</f>
        <v>21657652</v>
      </c>
      <c r="U27" s="63">
        <f t="shared" si="16"/>
        <v>99.999999999999986</v>
      </c>
      <c r="V27" s="59">
        <f t="shared" ref="V27:W27" si="17">SUM(V5:V26)</f>
        <v>21930390</v>
      </c>
      <c r="W27" s="63">
        <f t="shared" si="17"/>
        <v>100</v>
      </c>
      <c r="X27" s="59">
        <f t="shared" ref="X27:Y27" si="18">SUM(X5:X26)</f>
        <v>24052917</v>
      </c>
      <c r="Y27" s="73">
        <f t="shared" si="18"/>
        <v>100.00000000000003</v>
      </c>
      <c r="Z27" s="26"/>
    </row>
    <row r="28" spans="1:26" ht="8.25" customHeight="1">
      <c r="B28" s="4"/>
      <c r="C28" s="4"/>
      <c r="D28" s="136"/>
      <c r="E28" s="9"/>
      <c r="F28" s="6"/>
      <c r="G28" s="7"/>
      <c r="H28" s="6"/>
      <c r="I28" s="7"/>
      <c r="J28" s="6"/>
      <c r="K28" s="7"/>
      <c r="L28" s="6"/>
      <c r="M28" s="7"/>
      <c r="N28" s="6"/>
      <c r="O28" s="7"/>
      <c r="P28" s="6"/>
      <c r="Q28" s="7"/>
      <c r="R28" s="6"/>
      <c r="S28" s="7"/>
      <c r="T28" s="6"/>
      <c r="U28" s="7"/>
      <c r="V28" s="6"/>
      <c r="W28" s="7"/>
      <c r="X28" s="6"/>
      <c r="Y28" s="7"/>
    </row>
    <row r="29" spans="1:26" s="6" customFormat="1" ht="15" thickBot="1">
      <c r="B29" s="5" t="s">
        <v>20</v>
      </c>
      <c r="C29" s="5"/>
      <c r="D29" s="137"/>
      <c r="E29" s="138"/>
      <c r="F29" s="5"/>
      <c r="G29" s="8"/>
      <c r="H29" s="5"/>
      <c r="I29" s="8"/>
      <c r="J29" s="5"/>
      <c r="K29" s="8"/>
      <c r="L29" s="5"/>
      <c r="M29" s="8"/>
      <c r="N29" s="5"/>
      <c r="O29" s="8"/>
      <c r="P29" s="5"/>
      <c r="Q29" s="8"/>
      <c r="R29" s="5"/>
      <c r="S29" s="8"/>
      <c r="T29" s="5"/>
      <c r="U29" s="8"/>
      <c r="V29" s="5"/>
      <c r="W29" s="8"/>
      <c r="X29" s="5"/>
      <c r="Y29" s="8"/>
    </row>
    <row r="30" spans="1:26" ht="14.25">
      <c r="A30" s="25"/>
      <c r="B30" s="9" t="s">
        <v>0</v>
      </c>
      <c r="C30" s="9"/>
      <c r="D30" s="269" t="s">
        <v>46</v>
      </c>
      <c r="E30" s="270"/>
      <c r="F30" s="274" t="s">
        <v>45</v>
      </c>
      <c r="G30" s="272"/>
      <c r="H30" s="271" t="s">
        <v>44</v>
      </c>
      <c r="I30" s="273"/>
      <c r="J30" s="271" t="s">
        <v>43</v>
      </c>
      <c r="K30" s="273"/>
      <c r="L30" s="271" t="s">
        <v>42</v>
      </c>
      <c r="M30" s="273"/>
      <c r="N30" s="271" t="s">
        <v>52</v>
      </c>
      <c r="O30" s="273"/>
      <c r="P30" s="271" t="s">
        <v>51</v>
      </c>
      <c r="Q30" s="273"/>
      <c r="R30" s="271" t="s">
        <v>50</v>
      </c>
      <c r="S30" s="273"/>
      <c r="T30" s="271" t="s">
        <v>49</v>
      </c>
      <c r="U30" s="273"/>
      <c r="V30" s="271" t="s">
        <v>48</v>
      </c>
      <c r="W30" s="273"/>
      <c r="X30" s="271" t="s">
        <v>47</v>
      </c>
      <c r="Y30" s="272"/>
      <c r="Z30" s="26"/>
    </row>
    <row r="31" spans="1:26" ht="28.5">
      <c r="A31" s="34"/>
      <c r="B31" s="15" t="s">
        <v>1</v>
      </c>
      <c r="C31" s="15"/>
      <c r="D31" s="19" t="s">
        <v>2</v>
      </c>
      <c r="E31" s="20" t="s">
        <v>3</v>
      </c>
      <c r="F31" s="128" t="s">
        <v>2</v>
      </c>
      <c r="G31" s="69" t="s">
        <v>3</v>
      </c>
      <c r="H31" s="19" t="s">
        <v>2</v>
      </c>
      <c r="I31" s="20" t="s">
        <v>3</v>
      </c>
      <c r="J31" s="19" t="s">
        <v>2</v>
      </c>
      <c r="K31" s="20" t="s">
        <v>3</v>
      </c>
      <c r="L31" s="19" t="s">
        <v>2</v>
      </c>
      <c r="M31" s="20" t="s">
        <v>3</v>
      </c>
      <c r="N31" s="19" t="s">
        <v>2</v>
      </c>
      <c r="O31" s="20" t="s">
        <v>3</v>
      </c>
      <c r="P31" s="19" t="s">
        <v>2</v>
      </c>
      <c r="Q31" s="20" t="s">
        <v>3</v>
      </c>
      <c r="R31" s="19" t="s">
        <v>2</v>
      </c>
      <c r="S31" s="20" t="s">
        <v>3</v>
      </c>
      <c r="T31" s="19" t="s">
        <v>2</v>
      </c>
      <c r="U31" s="20" t="s">
        <v>3</v>
      </c>
      <c r="V31" s="19" t="s">
        <v>2</v>
      </c>
      <c r="W31" s="20" t="s">
        <v>3</v>
      </c>
      <c r="X31" s="19" t="s">
        <v>2</v>
      </c>
      <c r="Y31" s="69" t="s">
        <v>3</v>
      </c>
      <c r="Z31" s="26"/>
    </row>
    <row r="32" spans="1:26" ht="14.25">
      <c r="A32" s="27"/>
      <c r="B32" s="16" t="s">
        <v>21</v>
      </c>
      <c r="C32" s="11"/>
      <c r="D32" s="56">
        <v>155923</v>
      </c>
      <c r="E32" s="60">
        <f>ROUND(D32/D$44*100,2)</f>
        <v>0.7</v>
      </c>
      <c r="F32" s="129">
        <v>156778</v>
      </c>
      <c r="G32" s="70">
        <f>ROUND(F32/F$44*100,2)</f>
        <v>0.7</v>
      </c>
      <c r="H32" s="56">
        <v>159915</v>
      </c>
      <c r="I32" s="60">
        <f>ROUND(H32/H$44*100,2)</f>
        <v>0.76</v>
      </c>
      <c r="J32" s="56">
        <v>155737</v>
      </c>
      <c r="K32" s="60">
        <f>ROUND(J32/J$44*100,2)</f>
        <v>0.73</v>
      </c>
      <c r="L32" s="56">
        <v>179808</v>
      </c>
      <c r="M32" s="60">
        <f t="shared" ref="M32:M43" si="19">ROUND(L32/L$44*100,1)</f>
        <v>0.9</v>
      </c>
      <c r="N32" s="56">
        <v>190268</v>
      </c>
      <c r="O32" s="60">
        <f t="shared" ref="O32:O43" si="20">N32/N$44*100</f>
        <v>0.8078538125457998</v>
      </c>
      <c r="P32" s="56">
        <v>192763</v>
      </c>
      <c r="Q32" s="60">
        <f t="shared" ref="Q32:Q43" si="21">P32/P$44*100</f>
        <v>0.77047263539708677</v>
      </c>
      <c r="R32" s="56">
        <v>189324</v>
      </c>
      <c r="S32" s="60">
        <f t="shared" ref="S32:S43" si="22">R32/R$44*100</f>
        <v>0.8168998915770822</v>
      </c>
      <c r="T32" s="28">
        <v>159915</v>
      </c>
      <c r="U32" s="60">
        <f t="shared" ref="U32:U43" si="23">T32/T$44*100</f>
        <v>0.76447256054303336</v>
      </c>
      <c r="V32" s="28">
        <v>155737</v>
      </c>
      <c r="W32" s="60">
        <f>V32/V$44*100</f>
        <v>0.73043289512143594</v>
      </c>
      <c r="X32" s="28">
        <v>199296</v>
      </c>
      <c r="Y32" s="70">
        <f>X32/X$44*100</f>
        <v>0.87833634028904772</v>
      </c>
      <c r="Z32" s="26"/>
    </row>
    <row r="33" spans="1:26" ht="14.25">
      <c r="A33" s="29"/>
      <c r="B33" s="17" t="s">
        <v>22</v>
      </c>
      <c r="C33" s="12"/>
      <c r="D33" s="57">
        <v>2464459</v>
      </c>
      <c r="E33" s="66">
        <f t="shared" ref="E33:E43" si="24">ROUND(D33/D$44*100,2)</f>
        <v>11.1</v>
      </c>
      <c r="F33" s="130">
        <v>3619240</v>
      </c>
      <c r="G33" s="74">
        <f t="shared" ref="G33:G43" si="25">ROUND(F33/F$44*100,2)</f>
        <v>16.079999999999998</v>
      </c>
      <c r="H33" s="57">
        <v>2767388</v>
      </c>
      <c r="I33" s="61">
        <f t="shared" ref="I33:I43" si="26">ROUND(H33/H$44*100,2)</f>
        <v>13.23</v>
      </c>
      <c r="J33" s="57">
        <v>3051094</v>
      </c>
      <c r="K33" s="66">
        <f t="shared" ref="K33:K43" si="27">ROUND(J33/J$44*100,2)</f>
        <v>14.31</v>
      </c>
      <c r="L33" s="57">
        <v>2680332</v>
      </c>
      <c r="M33" s="66">
        <f t="shared" si="19"/>
        <v>13</v>
      </c>
      <c r="N33" s="57">
        <v>3043085</v>
      </c>
      <c r="O33" s="66">
        <f t="shared" si="20"/>
        <v>12.920553215206629</v>
      </c>
      <c r="P33" s="57">
        <v>5952191</v>
      </c>
      <c r="Q33" s="66">
        <f t="shared" si="21"/>
        <v>23.79087421422587</v>
      </c>
      <c r="R33" s="57">
        <v>3091555</v>
      </c>
      <c r="S33" s="66">
        <f t="shared" si="22"/>
        <v>13.339518203210298</v>
      </c>
      <c r="T33" s="30">
        <v>2767388</v>
      </c>
      <c r="U33" s="31">
        <f t="shared" si="23"/>
        <v>13.22947935075549</v>
      </c>
      <c r="V33" s="30">
        <v>3051094</v>
      </c>
      <c r="W33" s="31">
        <f t="shared" ref="W33:W43" si="28">V33/V$44*100</f>
        <v>14.310147387631986</v>
      </c>
      <c r="X33" s="30">
        <v>2869205</v>
      </c>
      <c r="Y33" s="162">
        <f t="shared" ref="Y33:Y43" si="29">X33/X$44*100</f>
        <v>12.645146010150915</v>
      </c>
      <c r="Z33" s="26"/>
    </row>
    <row r="34" spans="1:26" ht="14.25">
      <c r="A34" s="29"/>
      <c r="B34" s="17" t="s">
        <v>23</v>
      </c>
      <c r="C34" s="12"/>
      <c r="D34" s="57">
        <v>6591579</v>
      </c>
      <c r="E34" s="66">
        <f t="shared" si="24"/>
        <v>29.68</v>
      </c>
      <c r="F34" s="130">
        <v>5440420</v>
      </c>
      <c r="G34" s="74">
        <f t="shared" si="25"/>
        <v>24.16</v>
      </c>
      <c r="H34" s="57">
        <v>5145929</v>
      </c>
      <c r="I34" s="61">
        <f t="shared" si="26"/>
        <v>24.6</v>
      </c>
      <c r="J34" s="57">
        <v>5404848</v>
      </c>
      <c r="K34" s="66">
        <f t="shared" si="27"/>
        <v>25.35</v>
      </c>
      <c r="L34" s="57">
        <v>5078717</v>
      </c>
      <c r="M34" s="66">
        <f t="shared" si="19"/>
        <v>24.7</v>
      </c>
      <c r="N34" s="57">
        <v>5894168</v>
      </c>
      <c r="O34" s="66">
        <f t="shared" si="20"/>
        <v>25.025890273642709</v>
      </c>
      <c r="P34" s="57">
        <v>5772115</v>
      </c>
      <c r="Q34" s="66">
        <f t="shared" si="21"/>
        <v>23.071111447036287</v>
      </c>
      <c r="R34" s="57">
        <v>4867056</v>
      </c>
      <c r="S34" s="66">
        <f t="shared" si="22"/>
        <v>21.000493961143796</v>
      </c>
      <c r="T34" s="30">
        <v>5145929</v>
      </c>
      <c r="U34" s="31">
        <f t="shared" si="23"/>
        <v>24.600078285355668</v>
      </c>
      <c r="V34" s="30">
        <v>5404848</v>
      </c>
      <c r="W34" s="31">
        <f t="shared" si="28"/>
        <v>25.349652120763228</v>
      </c>
      <c r="X34" s="30">
        <v>4092493</v>
      </c>
      <c r="Y34" s="162">
        <f t="shared" si="29"/>
        <v>18.036414801493986</v>
      </c>
      <c r="Z34" s="26"/>
    </row>
    <row r="35" spans="1:26" ht="14.25">
      <c r="A35" s="29"/>
      <c r="B35" s="17" t="s">
        <v>24</v>
      </c>
      <c r="C35" s="12"/>
      <c r="D35" s="57">
        <v>1663564</v>
      </c>
      <c r="E35" s="66">
        <f t="shared" si="24"/>
        <v>7.49</v>
      </c>
      <c r="F35" s="130">
        <v>1586250</v>
      </c>
      <c r="G35" s="74">
        <f t="shared" si="25"/>
        <v>7.05</v>
      </c>
      <c r="H35" s="57">
        <v>1536697</v>
      </c>
      <c r="I35" s="61">
        <f t="shared" si="26"/>
        <v>7.35</v>
      </c>
      <c r="J35" s="57">
        <v>1592075</v>
      </c>
      <c r="K35" s="66">
        <f t="shared" si="27"/>
        <v>7.47</v>
      </c>
      <c r="L35" s="57">
        <v>1506593</v>
      </c>
      <c r="M35" s="66">
        <f t="shared" si="19"/>
        <v>7.3</v>
      </c>
      <c r="N35" s="57">
        <v>1725022</v>
      </c>
      <c r="O35" s="66">
        <f t="shared" si="20"/>
        <v>7.3242247746619524</v>
      </c>
      <c r="P35" s="57">
        <v>1705766</v>
      </c>
      <c r="Q35" s="66">
        <f t="shared" si="21"/>
        <v>6.817937183955153</v>
      </c>
      <c r="R35" s="57">
        <v>1728850</v>
      </c>
      <c r="S35" s="66">
        <f t="shared" si="22"/>
        <v>7.4596848659073265</v>
      </c>
      <c r="T35" s="30">
        <v>1536697</v>
      </c>
      <c r="U35" s="31">
        <f t="shared" si="23"/>
        <v>7.3461694673345086</v>
      </c>
      <c r="V35" s="30">
        <v>1592075</v>
      </c>
      <c r="W35" s="31">
        <f t="shared" si="28"/>
        <v>7.4671012765139961</v>
      </c>
      <c r="X35" s="30">
        <v>1675032</v>
      </c>
      <c r="Y35" s="162">
        <f t="shared" si="29"/>
        <v>7.3821927020464235</v>
      </c>
      <c r="Z35" s="26"/>
    </row>
    <row r="36" spans="1:26" ht="14.25">
      <c r="A36" s="29"/>
      <c r="B36" s="17" t="s">
        <v>25</v>
      </c>
      <c r="C36" s="12"/>
      <c r="D36" s="57">
        <v>192098</v>
      </c>
      <c r="E36" s="66">
        <f t="shared" si="24"/>
        <v>0.87</v>
      </c>
      <c r="F36" s="130">
        <v>140722</v>
      </c>
      <c r="G36" s="74">
        <f t="shared" si="25"/>
        <v>0.63</v>
      </c>
      <c r="H36" s="57">
        <v>122759</v>
      </c>
      <c r="I36" s="61">
        <f t="shared" si="26"/>
        <v>0.59</v>
      </c>
      <c r="J36" s="57">
        <v>123199</v>
      </c>
      <c r="K36" s="66">
        <f t="shared" si="27"/>
        <v>0.57999999999999996</v>
      </c>
      <c r="L36" s="57">
        <v>147517</v>
      </c>
      <c r="M36" s="66">
        <f t="shared" si="19"/>
        <v>0.7</v>
      </c>
      <c r="N36" s="57">
        <v>138976</v>
      </c>
      <c r="O36" s="66">
        <f t="shared" si="20"/>
        <v>0.59007448153323239</v>
      </c>
      <c r="P36" s="57">
        <v>135729</v>
      </c>
      <c r="Q36" s="66">
        <f t="shared" si="21"/>
        <v>0.54250805564247906</v>
      </c>
      <c r="R36" s="57">
        <v>135121</v>
      </c>
      <c r="S36" s="66">
        <f t="shared" si="22"/>
        <v>0.58302344261576411</v>
      </c>
      <c r="T36" s="30">
        <v>122759</v>
      </c>
      <c r="U36" s="31">
        <f t="shared" si="23"/>
        <v>0.586848557419268</v>
      </c>
      <c r="V36" s="30">
        <v>123199</v>
      </c>
      <c r="W36" s="31">
        <f t="shared" si="28"/>
        <v>0.57782416667886116</v>
      </c>
      <c r="X36" s="30">
        <v>149119</v>
      </c>
      <c r="Y36" s="162">
        <f t="shared" si="29"/>
        <v>0.65719651537192159</v>
      </c>
      <c r="Z36" s="26"/>
    </row>
    <row r="37" spans="1:26" ht="14.25">
      <c r="A37" s="29"/>
      <c r="B37" s="17" t="s">
        <v>26</v>
      </c>
      <c r="C37" s="12"/>
      <c r="D37" s="57">
        <v>489013</v>
      </c>
      <c r="E37" s="66">
        <f t="shared" si="24"/>
        <v>2.2000000000000002</v>
      </c>
      <c r="F37" s="130">
        <v>480606</v>
      </c>
      <c r="G37" s="74">
        <f t="shared" si="25"/>
        <v>2.13</v>
      </c>
      <c r="H37" s="57">
        <v>521346</v>
      </c>
      <c r="I37" s="61">
        <f t="shared" si="26"/>
        <v>2.4900000000000002</v>
      </c>
      <c r="J37" s="57">
        <v>571701</v>
      </c>
      <c r="K37" s="66">
        <f t="shared" si="27"/>
        <v>2.68</v>
      </c>
      <c r="L37" s="57">
        <v>490847</v>
      </c>
      <c r="M37" s="66">
        <f t="shared" si="19"/>
        <v>2.4</v>
      </c>
      <c r="N37" s="57">
        <v>456206</v>
      </c>
      <c r="O37" s="66">
        <f t="shared" si="20"/>
        <v>1.9369928543226875</v>
      </c>
      <c r="P37" s="57">
        <v>546908</v>
      </c>
      <c r="Q37" s="66">
        <f t="shared" si="21"/>
        <v>2.1859882242948592</v>
      </c>
      <c r="R37" s="57">
        <v>638228</v>
      </c>
      <c r="S37" s="66">
        <f t="shared" si="22"/>
        <v>2.7538420063037865</v>
      </c>
      <c r="T37" s="30">
        <v>521346</v>
      </c>
      <c r="U37" s="31">
        <f t="shared" si="23"/>
        <v>2.4922909767618315</v>
      </c>
      <c r="V37" s="30">
        <v>571701</v>
      </c>
      <c r="W37" s="31">
        <f t="shared" si="28"/>
        <v>2.6813744747479409</v>
      </c>
      <c r="X37" s="30">
        <v>1567735</v>
      </c>
      <c r="Y37" s="162">
        <f t="shared" si="29"/>
        <v>6.9093138971331598</v>
      </c>
      <c r="Z37" s="26"/>
    </row>
    <row r="38" spans="1:26" ht="14.25">
      <c r="A38" s="29"/>
      <c r="B38" s="17" t="s">
        <v>27</v>
      </c>
      <c r="C38" s="12"/>
      <c r="D38" s="57">
        <v>1767048</v>
      </c>
      <c r="E38" s="66">
        <f t="shared" si="24"/>
        <v>7.96</v>
      </c>
      <c r="F38" s="130">
        <v>1743936</v>
      </c>
      <c r="G38" s="74">
        <f t="shared" si="25"/>
        <v>7.75</v>
      </c>
      <c r="H38" s="57">
        <v>1505898</v>
      </c>
      <c r="I38" s="61">
        <f t="shared" si="26"/>
        <v>7.2</v>
      </c>
      <c r="J38" s="57">
        <v>1361749</v>
      </c>
      <c r="K38" s="66">
        <f t="shared" si="27"/>
        <v>6.39</v>
      </c>
      <c r="L38" s="57">
        <v>1346217</v>
      </c>
      <c r="M38" s="66">
        <f t="shared" si="19"/>
        <v>6.5</v>
      </c>
      <c r="N38" s="57">
        <v>1494213</v>
      </c>
      <c r="O38" s="66">
        <f t="shared" si="20"/>
        <v>6.3442390144716772</v>
      </c>
      <c r="P38" s="57">
        <v>1601997</v>
      </c>
      <c r="Q38" s="66">
        <f t="shared" si="21"/>
        <v>6.4031730699782994</v>
      </c>
      <c r="R38" s="57">
        <v>1751309</v>
      </c>
      <c r="S38" s="66">
        <f t="shared" si="22"/>
        <v>7.5565915162259856</v>
      </c>
      <c r="T38" s="30">
        <v>1505898</v>
      </c>
      <c r="U38" s="31">
        <f t="shared" si="23"/>
        <v>7.1989350591041044</v>
      </c>
      <c r="V38" s="30">
        <v>1361749</v>
      </c>
      <c r="W38" s="31">
        <f t="shared" si="28"/>
        <v>6.3868333440269192</v>
      </c>
      <c r="X38" s="30">
        <v>951212</v>
      </c>
      <c r="Y38" s="162">
        <f t="shared" si="29"/>
        <v>4.1921767969202879</v>
      </c>
      <c r="Z38" s="26"/>
    </row>
    <row r="39" spans="1:26" ht="14.25">
      <c r="A39" s="29"/>
      <c r="B39" s="17" t="s">
        <v>28</v>
      </c>
      <c r="C39" s="12"/>
      <c r="D39" s="57">
        <v>2718958</v>
      </c>
      <c r="E39" s="66">
        <f t="shared" si="24"/>
        <v>12.24</v>
      </c>
      <c r="F39" s="130">
        <v>3364020</v>
      </c>
      <c r="G39" s="74">
        <f t="shared" si="25"/>
        <v>14.94</v>
      </c>
      <c r="H39" s="57">
        <v>3545383</v>
      </c>
      <c r="I39" s="61">
        <f t="shared" si="26"/>
        <v>16.95</v>
      </c>
      <c r="J39" s="57">
        <v>3594971</v>
      </c>
      <c r="K39" s="66">
        <f t="shared" si="27"/>
        <v>16.86</v>
      </c>
      <c r="L39" s="57">
        <v>3209484</v>
      </c>
      <c r="M39" s="66">
        <f t="shared" si="19"/>
        <v>15.6</v>
      </c>
      <c r="N39" s="57">
        <v>5083510</v>
      </c>
      <c r="O39" s="66">
        <f t="shared" si="20"/>
        <v>21.583939152220545</v>
      </c>
      <c r="P39" s="57">
        <v>3428063</v>
      </c>
      <c r="Q39" s="66">
        <f t="shared" si="21"/>
        <v>13.701948682668579</v>
      </c>
      <c r="R39" s="57">
        <v>5116765</v>
      </c>
      <c r="S39" s="66">
        <f t="shared" si="22"/>
        <v>22.077944548633081</v>
      </c>
      <c r="T39" s="30">
        <v>3545383</v>
      </c>
      <c r="U39" s="31">
        <f t="shared" si="23"/>
        <v>16.94867911150137</v>
      </c>
      <c r="V39" s="30">
        <v>3594971</v>
      </c>
      <c r="W39" s="31">
        <f t="shared" si="28"/>
        <v>16.861022591982664</v>
      </c>
      <c r="X39" s="30">
        <v>4806097</v>
      </c>
      <c r="Y39" s="162">
        <f t="shared" si="29"/>
        <v>21.181406802214649</v>
      </c>
      <c r="Z39" s="26"/>
    </row>
    <row r="40" spans="1:26" ht="14.25">
      <c r="A40" s="29"/>
      <c r="B40" s="17" t="s">
        <v>29</v>
      </c>
      <c r="C40" s="12"/>
      <c r="D40" s="57">
        <v>633989</v>
      </c>
      <c r="E40" s="66">
        <f t="shared" si="24"/>
        <v>2.86</v>
      </c>
      <c r="F40" s="130">
        <v>626673</v>
      </c>
      <c r="G40" s="74">
        <f t="shared" si="25"/>
        <v>2.78</v>
      </c>
      <c r="H40" s="57">
        <v>759997</v>
      </c>
      <c r="I40" s="61">
        <f t="shared" si="26"/>
        <v>3.63</v>
      </c>
      <c r="J40" s="57">
        <v>667618</v>
      </c>
      <c r="K40" s="66">
        <f t="shared" si="27"/>
        <v>3.13</v>
      </c>
      <c r="L40" s="57">
        <v>640873</v>
      </c>
      <c r="M40" s="66">
        <f t="shared" si="19"/>
        <v>3.1</v>
      </c>
      <c r="N40" s="57">
        <v>674437</v>
      </c>
      <c r="O40" s="66">
        <f t="shared" si="20"/>
        <v>2.8635740207073783</v>
      </c>
      <c r="P40" s="57">
        <v>648257</v>
      </c>
      <c r="Q40" s="66">
        <f t="shared" si="21"/>
        <v>2.5910796117751294</v>
      </c>
      <c r="R40" s="57">
        <v>662118</v>
      </c>
      <c r="S40" s="66">
        <f t="shared" si="22"/>
        <v>2.8569231709198761</v>
      </c>
      <c r="T40" s="30">
        <v>759997</v>
      </c>
      <c r="U40" s="31">
        <f t="shared" si="23"/>
        <v>3.633160445205414</v>
      </c>
      <c r="V40" s="30">
        <v>667618</v>
      </c>
      <c r="W40" s="31">
        <f t="shared" si="28"/>
        <v>3.1312414427861257</v>
      </c>
      <c r="X40" s="30">
        <v>658810</v>
      </c>
      <c r="Y40" s="162">
        <f t="shared" si="29"/>
        <v>2.903504156359523</v>
      </c>
      <c r="Z40" s="26"/>
    </row>
    <row r="41" spans="1:26" ht="14.25">
      <c r="A41" s="29"/>
      <c r="B41" s="17" t="s">
        <v>30</v>
      </c>
      <c r="C41" s="12"/>
      <c r="D41" s="57">
        <v>2652651</v>
      </c>
      <c r="E41" s="66">
        <f t="shared" si="24"/>
        <v>11.95</v>
      </c>
      <c r="F41" s="130">
        <v>2340513</v>
      </c>
      <c r="G41" s="74">
        <f t="shared" si="25"/>
        <v>10.4</v>
      </c>
      <c r="H41" s="57">
        <v>1931966</v>
      </c>
      <c r="I41" s="61">
        <f t="shared" si="26"/>
        <v>9.24</v>
      </c>
      <c r="J41" s="57">
        <v>1841640</v>
      </c>
      <c r="K41" s="66">
        <f t="shared" si="27"/>
        <v>8.64</v>
      </c>
      <c r="L41" s="57">
        <v>2043102</v>
      </c>
      <c r="M41" s="66">
        <f t="shared" si="19"/>
        <v>9.9</v>
      </c>
      <c r="N41" s="57">
        <v>1867559</v>
      </c>
      <c r="O41" s="66">
        <f t="shared" si="20"/>
        <v>7.9294188108574275</v>
      </c>
      <c r="P41" s="57">
        <v>2103098</v>
      </c>
      <c r="Q41" s="66">
        <f t="shared" si="21"/>
        <v>8.4060709708727419</v>
      </c>
      <c r="R41" s="57">
        <v>2705506</v>
      </c>
      <c r="S41" s="66">
        <f t="shared" si="22"/>
        <v>11.673784401666696</v>
      </c>
      <c r="T41" s="30">
        <v>1931966</v>
      </c>
      <c r="U41" s="31">
        <f t="shared" si="23"/>
        <v>9.2357502104373079</v>
      </c>
      <c r="V41" s="30">
        <v>1841640</v>
      </c>
      <c r="W41" s="31">
        <f t="shared" si="28"/>
        <v>8.637603376021378</v>
      </c>
      <c r="X41" s="30">
        <v>3501663</v>
      </c>
      <c r="Y41" s="162">
        <f t="shared" si="29"/>
        <v>15.432511763134068</v>
      </c>
      <c r="Z41" s="26"/>
    </row>
    <row r="42" spans="1:26" ht="14.25">
      <c r="A42" s="35"/>
      <c r="B42" s="21" t="s">
        <v>31</v>
      </c>
      <c r="C42" s="22"/>
      <c r="D42" s="64">
        <v>52392</v>
      </c>
      <c r="E42" s="67">
        <f t="shared" si="24"/>
        <v>0.24</v>
      </c>
      <c r="F42" s="133">
        <v>46715</v>
      </c>
      <c r="G42" s="75">
        <f t="shared" si="25"/>
        <v>0.21</v>
      </c>
      <c r="H42" s="64">
        <v>11174</v>
      </c>
      <c r="I42" s="61">
        <f t="shared" si="26"/>
        <v>0.05</v>
      </c>
      <c r="J42" s="64">
        <v>65833</v>
      </c>
      <c r="K42" s="67">
        <f t="shared" si="27"/>
        <v>0.31</v>
      </c>
      <c r="L42" s="64">
        <v>203566</v>
      </c>
      <c r="M42" s="67">
        <f t="shared" si="19"/>
        <v>1</v>
      </c>
      <c r="N42" s="64">
        <v>0</v>
      </c>
      <c r="O42" s="67">
        <f t="shared" si="20"/>
        <v>0</v>
      </c>
      <c r="P42" s="64">
        <v>0</v>
      </c>
      <c r="Q42" s="67">
        <f t="shared" si="21"/>
        <v>0</v>
      </c>
      <c r="R42" s="64">
        <v>0</v>
      </c>
      <c r="S42" s="67">
        <f t="shared" si="22"/>
        <v>0</v>
      </c>
      <c r="T42" s="36">
        <v>11174</v>
      </c>
      <c r="U42" s="37">
        <f t="shared" si="23"/>
        <v>5.3417230350547823E-2</v>
      </c>
      <c r="V42" s="36">
        <v>65833</v>
      </c>
      <c r="W42" s="37">
        <f t="shared" si="28"/>
        <v>0.30876791503964696</v>
      </c>
      <c r="X42" s="36">
        <v>19081</v>
      </c>
      <c r="Y42" s="163">
        <f t="shared" si="29"/>
        <v>8.4093688328191821E-2</v>
      </c>
      <c r="Z42" s="26"/>
    </row>
    <row r="43" spans="1:26" ht="14.25">
      <c r="A43" s="35"/>
      <c r="B43" s="21" t="s">
        <v>32</v>
      </c>
      <c r="C43" s="22"/>
      <c r="D43" s="64">
        <v>2824055</v>
      </c>
      <c r="E43" s="67">
        <f t="shared" si="24"/>
        <v>12.72</v>
      </c>
      <c r="F43" s="133">
        <v>2968743</v>
      </c>
      <c r="G43" s="75">
        <f t="shared" si="25"/>
        <v>13.19</v>
      </c>
      <c r="H43" s="64">
        <v>2909892</v>
      </c>
      <c r="I43" s="62">
        <f t="shared" si="26"/>
        <v>13.91</v>
      </c>
      <c r="J43" s="64">
        <v>2890727</v>
      </c>
      <c r="K43" s="67">
        <f t="shared" si="27"/>
        <v>13.56</v>
      </c>
      <c r="L43" s="64">
        <v>3049662</v>
      </c>
      <c r="M43" s="67">
        <f t="shared" si="19"/>
        <v>14.8</v>
      </c>
      <c r="N43" s="64">
        <v>2984837</v>
      </c>
      <c r="O43" s="67">
        <f t="shared" si="20"/>
        <v>12.673239589829963</v>
      </c>
      <c r="P43" s="64">
        <v>2931912</v>
      </c>
      <c r="Q43" s="67">
        <f t="shared" si="21"/>
        <v>11.718835904153513</v>
      </c>
      <c r="R43" s="64">
        <v>2290080</v>
      </c>
      <c r="S43" s="67">
        <f t="shared" si="22"/>
        <v>9.8812939917963103</v>
      </c>
      <c r="T43" s="36">
        <v>2909892</v>
      </c>
      <c r="U43" s="37">
        <f t="shared" si="23"/>
        <v>13.910718745231456</v>
      </c>
      <c r="V43" s="36">
        <v>2890727</v>
      </c>
      <c r="W43" s="37">
        <f t="shared" si="28"/>
        <v>13.557999008685817</v>
      </c>
      <c r="X43" s="36">
        <v>2200426</v>
      </c>
      <c r="Y43" s="163">
        <f t="shared" si="29"/>
        <v>9.6977065265578233</v>
      </c>
      <c r="Z43" s="26"/>
    </row>
    <row r="44" spans="1:26" ht="15" thickBot="1">
      <c r="A44" s="38"/>
      <c r="B44" s="23" t="s">
        <v>19</v>
      </c>
      <c r="C44" s="23"/>
      <c r="D44" s="65">
        <f>SUM(D32:D43)</f>
        <v>22205729</v>
      </c>
      <c r="E44" s="68">
        <f>SUM(E32:E43)</f>
        <v>100.00999999999999</v>
      </c>
      <c r="F44" s="134">
        <f t="shared" ref="F44:G44" si="30">SUM(F32:F43)</f>
        <v>22514616</v>
      </c>
      <c r="G44" s="76">
        <f t="shared" si="30"/>
        <v>100.02</v>
      </c>
      <c r="H44" s="65">
        <f t="shared" ref="H44:I44" si="31">SUM(H32:H43)</f>
        <v>20918344</v>
      </c>
      <c r="I44" s="68">
        <f t="shared" si="31"/>
        <v>100</v>
      </c>
      <c r="J44" s="65">
        <f t="shared" ref="J44:K44" si="32">SUM(J32:J43)</f>
        <v>21321192</v>
      </c>
      <c r="K44" s="68">
        <f t="shared" si="32"/>
        <v>100.01</v>
      </c>
      <c r="L44" s="65">
        <f>SUM(L32:L43)</f>
        <v>20576718</v>
      </c>
      <c r="M44" s="68">
        <f>SUM(M32:M43)</f>
        <v>99.899999999999991</v>
      </c>
      <c r="N44" s="65">
        <f>SUM(N32:N43)</f>
        <v>23552281</v>
      </c>
      <c r="O44" s="77">
        <f>SUM(O32:O43)</f>
        <v>99.999999999999986</v>
      </c>
      <c r="P44" s="65">
        <f t="shared" ref="P44:Q44" si="33">SUM(P32:P43)</f>
        <v>25018799</v>
      </c>
      <c r="Q44" s="77">
        <f t="shared" si="33"/>
        <v>100</v>
      </c>
      <c r="R44" s="65">
        <f t="shared" ref="R44:S44" si="34">SUM(R32:R43)</f>
        <v>23175912</v>
      </c>
      <c r="S44" s="77">
        <f t="shared" si="34"/>
        <v>99.999999999999986</v>
      </c>
      <c r="T44" s="39">
        <f t="shared" ref="T44:U44" si="35">SUM(T32:T43)</f>
        <v>20918344</v>
      </c>
      <c r="U44" s="40">
        <f t="shared" si="35"/>
        <v>100</v>
      </c>
      <c r="V44" s="39">
        <f t="shared" ref="V44:W44" si="36">SUM(V32:V43)</f>
        <v>21321192</v>
      </c>
      <c r="W44" s="40">
        <f t="shared" si="36"/>
        <v>99.999999999999986</v>
      </c>
      <c r="X44" s="39">
        <f t="shared" ref="X44:Y44" si="37">SUM(X32:X43)</f>
        <v>22690169</v>
      </c>
      <c r="Y44" s="164">
        <f t="shared" si="37"/>
        <v>100</v>
      </c>
      <c r="Z44" s="26"/>
    </row>
    <row r="45" spans="1:26" s="42" customFormat="1" ht="12">
      <c r="E45" s="43"/>
      <c r="G45" s="43"/>
      <c r="Y45" s="43" t="s">
        <v>66</v>
      </c>
    </row>
    <row r="46" spans="1:26">
      <c r="Y46" s="157" t="s">
        <v>67</v>
      </c>
    </row>
  </sheetData>
  <mergeCells count="22">
    <mergeCell ref="L3:M3"/>
    <mergeCell ref="L30:M30"/>
    <mergeCell ref="J3:K3"/>
    <mergeCell ref="J30:K30"/>
    <mergeCell ref="H3:I3"/>
    <mergeCell ref="H30:I30"/>
    <mergeCell ref="D3:E3"/>
    <mergeCell ref="D30:E30"/>
    <mergeCell ref="X3:Y3"/>
    <mergeCell ref="X30:Y30"/>
    <mergeCell ref="V3:W3"/>
    <mergeCell ref="V30:W30"/>
    <mergeCell ref="T3:U3"/>
    <mergeCell ref="T30:U30"/>
    <mergeCell ref="R3:S3"/>
    <mergeCell ref="R30:S30"/>
    <mergeCell ref="P3:Q3"/>
    <mergeCell ref="P30:Q30"/>
    <mergeCell ref="N3:O3"/>
    <mergeCell ref="N30:O30"/>
    <mergeCell ref="F3:G3"/>
    <mergeCell ref="F30:G30"/>
  </mergeCells>
  <phoneticPr fontId="4"/>
  <printOptions gridLinesSet="0"/>
  <pageMargins left="0.59055118110236227" right="0.39370078740157483" top="0.78740157480314965" bottom="0.98425196850393704" header="0.51181102362204722" footer="0.51181102362204722"/>
  <pageSetup paperSize="9" scale="91" orientation="portrait" verticalDpi="0" r:id="rId1"/>
  <headerFooter alignWithMargins="0">
    <oddFooter>&amp;C&amp;"ＭＳ Ｐゴシック,標準"&amp;F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統計書</vt:lpstr>
      <vt:lpstr>R4～</vt:lpstr>
      <vt:lpstr>H23～R3</vt:lpstr>
      <vt:lpstr>H12～H22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普通会計歳入歳出決算</dc:title>
  <dc:creator>茅野市役所　農基課</dc:creator>
  <cp:lastModifiedBy>竹内　こずえ</cp:lastModifiedBy>
  <cp:lastPrinted>2021-11-22T05:46:26Z</cp:lastPrinted>
  <dcterms:created xsi:type="dcterms:W3CDTF">2002-02-28T06:49:02Z</dcterms:created>
  <dcterms:modified xsi:type="dcterms:W3CDTF">2024-10-23T08:06:19Z</dcterms:modified>
</cp:coreProperties>
</file>