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書(茅野市の統計)\令和4年\茅野市の統計 R3年版\000-1R３統計書CD\"/>
    </mc:Choice>
  </mc:AlternateContent>
  <bookViews>
    <workbookView xWindow="0" yWindow="135" windowWidth="9540" windowHeight="5430"/>
  </bookViews>
  <sheets>
    <sheet name="統計書" sheetId="2" r:id="rId1"/>
    <sheet name="S50～" sheetId="3" r:id="rId2"/>
  </sheets>
  <calcPr calcId="162913"/>
</workbook>
</file>

<file path=xl/calcChain.xml><?xml version="1.0" encoding="utf-8"?>
<calcChain xmlns="http://schemas.openxmlformats.org/spreadsheetml/2006/main">
  <c r="G76" i="3" l="1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C76" i="3" l="1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 l="1"/>
  <c r="F5" i="3"/>
  <c r="M5" i="3"/>
  <c r="M4" i="3" s="1"/>
  <c r="M6" i="3"/>
  <c r="M7" i="3"/>
  <c r="M8" i="3"/>
  <c r="F9" i="3"/>
  <c r="F4" i="3" s="1"/>
  <c r="M9" i="3"/>
  <c r="M10" i="3"/>
  <c r="M11" i="3"/>
  <c r="M12" i="3"/>
  <c r="F13" i="3"/>
  <c r="L13" i="3" s="1"/>
  <c r="M13" i="3"/>
  <c r="M14" i="3"/>
  <c r="M15" i="3"/>
  <c r="M16" i="3"/>
  <c r="M17" i="3"/>
  <c r="M18" i="3"/>
  <c r="M19" i="3"/>
  <c r="M20" i="3"/>
  <c r="M21" i="3"/>
  <c r="B26" i="3"/>
  <c r="B30" i="3"/>
  <c r="B25" i="3" s="1"/>
  <c r="B34" i="3"/>
  <c r="C47" i="3" l="1"/>
  <c r="C35" i="3"/>
  <c r="C41" i="3"/>
  <c r="C29" i="3"/>
  <c r="C28" i="3"/>
  <c r="C27" i="3"/>
  <c r="C46" i="3"/>
  <c r="C45" i="3"/>
  <c r="C40" i="3"/>
  <c r="C44" i="3"/>
  <c r="C32" i="3"/>
  <c r="C31" i="3"/>
  <c r="C39" i="3"/>
  <c r="C37" i="3"/>
  <c r="C43" i="3"/>
  <c r="C42" i="3"/>
  <c r="C36" i="3"/>
  <c r="C33" i="3"/>
  <c r="C38" i="3"/>
  <c r="L21" i="3"/>
  <c r="L8" i="3"/>
  <c r="L19" i="3"/>
  <c r="L18" i="3"/>
  <c r="L5" i="3"/>
  <c r="L7" i="3"/>
  <c r="L10" i="3"/>
  <c r="L14" i="3"/>
  <c r="L20" i="3"/>
  <c r="L17" i="3"/>
  <c r="L16" i="3"/>
  <c r="L12" i="3"/>
  <c r="L6" i="3"/>
  <c r="C26" i="3"/>
  <c r="C30" i="3"/>
  <c r="L9" i="3"/>
  <c r="C34" i="3"/>
  <c r="C25" i="3" l="1"/>
  <c r="L4" i="3"/>
</calcChain>
</file>

<file path=xl/sharedStrings.xml><?xml version="1.0" encoding="utf-8"?>
<sst xmlns="http://schemas.openxmlformats.org/spreadsheetml/2006/main" count="160" uniqueCount="118">
  <si>
    <t>★産業別就業人口（１５歳以上）</t>
  </si>
  <si>
    <t>総数</t>
  </si>
  <si>
    <t>第一次産業</t>
  </si>
  <si>
    <t>第二次産業</t>
  </si>
  <si>
    <t>第三次産業</t>
  </si>
  <si>
    <t xml:space="preserve">  Ａ  農              業</t>
  </si>
  <si>
    <t xml:space="preserve">  Ｂ  林　　　　　　  業</t>
  </si>
  <si>
    <t xml:space="preserve">  Ｃ  漁 　　　　　　 業</t>
  </si>
  <si>
    <t xml:space="preserve">  Ｄ  鉱              業</t>
  </si>
  <si>
    <t xml:space="preserve">  Ｅ  建      設      業</t>
  </si>
  <si>
    <t xml:space="preserve">  Ｆ  製      造      業</t>
  </si>
  <si>
    <t xml:space="preserve">  Ｇ  電気･ｶﾞｽ･熱供給･水道業</t>
  </si>
  <si>
    <t xml:space="preserve">  Ｈ  運 輸  ・  通 信 業</t>
  </si>
  <si>
    <t xml:space="preserve">  Ｉ  卸売・小売業,飲食店</t>
  </si>
  <si>
    <t xml:space="preserve">  Ｊ  金 融  ・  保 険 業</t>
  </si>
  <si>
    <t xml:space="preserve">  Ｋ  不   動   産   業</t>
  </si>
  <si>
    <t xml:space="preserve">  Ｌ  サ  ー  ビ  ス  業</t>
  </si>
  <si>
    <t xml:space="preserve">  Ｍ  公務(他に分類されないもの)</t>
  </si>
  <si>
    <t xml:space="preserve">  Ｈ  情　報　通　信　業</t>
    <rPh sb="5" eb="6">
      <t>ジョウ</t>
    </rPh>
    <rPh sb="7" eb="8">
      <t>ホウ</t>
    </rPh>
    <rPh sb="9" eb="10">
      <t>ツウ</t>
    </rPh>
    <phoneticPr fontId="2"/>
  </si>
  <si>
    <t xml:space="preserve">  Ｉ  運　　　輸　　　業</t>
    <rPh sb="5" eb="6">
      <t>ウン</t>
    </rPh>
    <rPh sb="9" eb="10">
      <t>ユ</t>
    </rPh>
    <rPh sb="13" eb="14">
      <t>ギョウ</t>
    </rPh>
    <phoneticPr fontId="2"/>
  </si>
  <si>
    <t xml:space="preserve">  Ｋ  金　融　・　保　険　業</t>
    <rPh sb="5" eb="6">
      <t>キン</t>
    </rPh>
    <rPh sb="7" eb="8">
      <t>ユウ</t>
    </rPh>
    <rPh sb="11" eb="12">
      <t>ホ</t>
    </rPh>
    <rPh sb="13" eb="14">
      <t>ケン</t>
    </rPh>
    <rPh sb="15" eb="16">
      <t>ギョウ</t>
    </rPh>
    <phoneticPr fontId="2"/>
  </si>
  <si>
    <t xml:space="preserve">  Ｌ  不　動　産　業</t>
    <rPh sb="5" eb="6">
      <t>フ</t>
    </rPh>
    <rPh sb="7" eb="8">
      <t>ドウ</t>
    </rPh>
    <rPh sb="9" eb="10">
      <t>サン</t>
    </rPh>
    <rPh sb="11" eb="12">
      <t>ギョウ</t>
    </rPh>
    <phoneticPr fontId="2"/>
  </si>
  <si>
    <t xml:space="preserve">  Ｍ  飲食店　・　宿泊業</t>
    <rPh sb="5" eb="6">
      <t>イン</t>
    </rPh>
    <rPh sb="6" eb="7">
      <t>ショク</t>
    </rPh>
    <rPh sb="7" eb="8">
      <t>ミセ</t>
    </rPh>
    <rPh sb="11" eb="12">
      <t>ヤド</t>
    </rPh>
    <rPh sb="12" eb="13">
      <t>ハク</t>
    </rPh>
    <rPh sb="13" eb="14">
      <t>ギョウ</t>
    </rPh>
    <phoneticPr fontId="2"/>
  </si>
  <si>
    <t xml:space="preserve">  Ｎ  医　療　・　福　祉</t>
    <rPh sb="5" eb="6">
      <t>イ</t>
    </rPh>
    <rPh sb="7" eb="8">
      <t>リョウ</t>
    </rPh>
    <rPh sb="11" eb="12">
      <t>フク</t>
    </rPh>
    <rPh sb="13" eb="14">
      <t>シ</t>
    </rPh>
    <phoneticPr fontId="2"/>
  </si>
  <si>
    <t xml:space="preserve">  Ｏ  教育　・　学習支援業</t>
    <rPh sb="5" eb="6">
      <t>キョウ</t>
    </rPh>
    <rPh sb="6" eb="7">
      <t>イク</t>
    </rPh>
    <rPh sb="10" eb="11">
      <t>ガク</t>
    </rPh>
    <rPh sb="11" eb="12">
      <t>ナライ</t>
    </rPh>
    <rPh sb="12" eb="13">
      <t>ササ</t>
    </rPh>
    <rPh sb="13" eb="14">
      <t>エン</t>
    </rPh>
    <rPh sb="14" eb="15">
      <t>ギョウ</t>
    </rPh>
    <phoneticPr fontId="2"/>
  </si>
  <si>
    <t xml:space="preserve">  Ｐ  複合サービス事業</t>
    <rPh sb="5" eb="7">
      <t>フクゴウ</t>
    </rPh>
    <rPh sb="11" eb="13">
      <t>ジギョウ</t>
    </rPh>
    <phoneticPr fontId="2"/>
  </si>
  <si>
    <t xml:space="preserve">  Ｑ  サービス業(他に分類されないもの)</t>
    <rPh sb="9" eb="10">
      <t>ギョウ</t>
    </rPh>
    <rPh sb="11" eb="12">
      <t>ホカ</t>
    </rPh>
    <rPh sb="13" eb="15">
      <t>ブンルイ</t>
    </rPh>
    <phoneticPr fontId="2"/>
  </si>
  <si>
    <t xml:space="preserve">  Ｒ  公務（他に分類されないもの）</t>
    <rPh sb="5" eb="7">
      <t>コウム</t>
    </rPh>
    <rPh sb="8" eb="9">
      <t>ホカ</t>
    </rPh>
    <rPh sb="10" eb="12">
      <t>ブンルイ</t>
    </rPh>
    <phoneticPr fontId="2"/>
  </si>
  <si>
    <t>資料:国勢調査</t>
    <phoneticPr fontId="2"/>
  </si>
  <si>
    <t xml:space="preserve">区分  </t>
    <phoneticPr fontId="2"/>
  </si>
  <si>
    <t>平成17年</t>
    <rPh sb="0" eb="2">
      <t>ヘイセイ</t>
    </rPh>
    <rPh sb="4" eb="5">
      <t>ネン</t>
    </rPh>
    <phoneticPr fontId="2"/>
  </si>
  <si>
    <t xml:space="preserve">  Ｊ  卸　売　・　小　売　業</t>
    <phoneticPr fontId="2"/>
  </si>
  <si>
    <t>平成22年</t>
    <rPh sb="0" eb="2">
      <t>ヘイセイ</t>
    </rPh>
    <rPh sb="4" eb="5">
      <t>ネン</t>
    </rPh>
    <phoneticPr fontId="2"/>
  </si>
  <si>
    <t>総数  （人）</t>
    <phoneticPr fontId="2"/>
  </si>
  <si>
    <t>構成比（％）</t>
    <phoneticPr fontId="2"/>
  </si>
  <si>
    <t>F電気･ガス･熱供給･水道業</t>
    <phoneticPr fontId="2"/>
  </si>
  <si>
    <t>G情報通信業</t>
    <rPh sb="1" eb="2">
      <t>ジョウ</t>
    </rPh>
    <rPh sb="2" eb="3">
      <t>ホウ</t>
    </rPh>
    <rPh sb="3" eb="4">
      <t>ツウ</t>
    </rPh>
    <phoneticPr fontId="2"/>
  </si>
  <si>
    <t>H 運輸業、郵便業</t>
    <rPh sb="2" eb="3">
      <t>ウン</t>
    </rPh>
    <rPh sb="3" eb="4">
      <t>ユ</t>
    </rPh>
    <rPh sb="4" eb="5">
      <t>ギョウ</t>
    </rPh>
    <rPh sb="6" eb="8">
      <t>ユウビン</t>
    </rPh>
    <rPh sb="8" eb="9">
      <t>ギョウ</t>
    </rPh>
    <phoneticPr fontId="2"/>
  </si>
  <si>
    <t>I  卸売業、小売業</t>
    <rPh sb="5" eb="6">
      <t>ギョウ</t>
    </rPh>
    <phoneticPr fontId="2"/>
  </si>
  <si>
    <t>Ｊ  金融業、保険業</t>
    <rPh sb="3" eb="4">
      <t>キン</t>
    </rPh>
    <rPh sb="4" eb="5">
      <t>ユウ</t>
    </rPh>
    <rPh sb="5" eb="6">
      <t>ギョウ</t>
    </rPh>
    <rPh sb="7" eb="8">
      <t>ホ</t>
    </rPh>
    <rPh sb="8" eb="9">
      <t>ケン</t>
    </rPh>
    <rPh sb="9" eb="10">
      <t>ギョウ</t>
    </rPh>
    <phoneticPr fontId="2"/>
  </si>
  <si>
    <t>K 不動産業、物品賃貸業</t>
    <rPh sb="2" eb="3">
      <t>フ</t>
    </rPh>
    <rPh sb="3" eb="4">
      <t>ドウ</t>
    </rPh>
    <rPh sb="4" eb="5">
      <t>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</si>
  <si>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 xml:space="preserve">L 学術研究、専門・技術サービス業 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</si>
  <si>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M 宿泊業、飲食サービス業</t>
    <rPh sb="2" eb="3">
      <t>ヤド</t>
    </rPh>
    <rPh sb="3" eb="4">
      <t>ハク</t>
    </rPh>
    <rPh sb="4" eb="5">
      <t>ギョウ</t>
    </rPh>
    <rPh sb="6" eb="8">
      <t>インショク</t>
    </rPh>
    <rPh sb="12" eb="13">
      <t>ギョウ</t>
    </rPh>
    <phoneticPr fontId="2"/>
  </si>
  <si>
    <t>N 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</si>
  <si>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O 教育、学習支援業</t>
    <rPh sb="2" eb="3">
      <t>キョウ</t>
    </rPh>
    <rPh sb="3" eb="4">
      <t>イク</t>
    </rPh>
    <rPh sb="5" eb="6">
      <t>ガク</t>
    </rPh>
    <rPh sb="6" eb="7">
      <t>ナライ</t>
    </rPh>
    <rPh sb="7" eb="8">
      <t>ササ</t>
    </rPh>
    <rPh sb="8" eb="9">
      <t>エン</t>
    </rPh>
    <rPh sb="9" eb="10">
      <t>ギョウ</t>
    </rPh>
    <phoneticPr fontId="2"/>
  </si>
  <si>
    <t>P 医療,福祉</t>
    <rPh sb="2" eb="3">
      <t>イ</t>
    </rPh>
    <rPh sb="3" eb="4">
      <t>リョウ</t>
    </rPh>
    <rPh sb="5" eb="6">
      <t>フク</t>
    </rPh>
    <rPh sb="6" eb="7">
      <t>シ</t>
    </rPh>
    <phoneticPr fontId="2"/>
  </si>
  <si>
    <t>Q 複合サービス事業</t>
    <rPh sb="2" eb="4">
      <t>フクゴウ</t>
    </rPh>
    <rPh sb="8" eb="10">
      <t>ジギョウ</t>
    </rPh>
    <phoneticPr fontId="2"/>
  </si>
  <si>
    <t>R サービス業(他に分類されないもの)</t>
    <rPh sb="6" eb="7">
      <t>ギョウ</t>
    </rPh>
    <rPh sb="8" eb="9">
      <t>ホカ</t>
    </rPh>
    <rPh sb="10" eb="12">
      <t>ブンルイ</t>
    </rPh>
    <phoneticPr fontId="2"/>
  </si>
  <si>
    <t>S  公務（他に分類されないもの）</t>
    <rPh sb="3" eb="5">
      <t>コウム</t>
    </rPh>
    <rPh sb="6" eb="7">
      <t>ホカ</t>
    </rPh>
    <rPh sb="8" eb="10">
      <t>ブンルイ</t>
    </rPh>
    <phoneticPr fontId="2"/>
  </si>
  <si>
    <t>T 分類不能</t>
    <phoneticPr fontId="2"/>
  </si>
  <si>
    <t>C 鉱業</t>
    <phoneticPr fontId="2"/>
  </si>
  <si>
    <t>D 建設業</t>
    <phoneticPr fontId="2"/>
  </si>
  <si>
    <t>E 製造業</t>
    <phoneticPr fontId="2"/>
  </si>
  <si>
    <t>B 漁業</t>
    <phoneticPr fontId="2"/>
  </si>
  <si>
    <t>A 農業、林業</t>
    <phoneticPr fontId="2"/>
  </si>
  <si>
    <t>　　(うち農業)</t>
    <rPh sb="5" eb="7">
      <t>ノウギョウ</t>
    </rPh>
    <phoneticPr fontId="2"/>
  </si>
  <si>
    <t>総数（人）</t>
    <rPh sb="1" eb="2">
      <t>スウ</t>
    </rPh>
    <rPh sb="3" eb="4">
      <t>ニン</t>
    </rPh>
    <phoneticPr fontId="2"/>
  </si>
  <si>
    <t>(うち農業)</t>
    <rPh sb="3" eb="5">
      <t>ノウギョウ</t>
    </rPh>
    <phoneticPr fontId="2"/>
  </si>
  <si>
    <t>Ｃ</t>
    <phoneticPr fontId="2"/>
  </si>
  <si>
    <t>建設業</t>
  </si>
  <si>
    <t>製造業</t>
  </si>
  <si>
    <t>情報通信業</t>
    <rPh sb="0" eb="1">
      <t>ジョウ</t>
    </rPh>
    <rPh sb="1" eb="2">
      <t>ホウ</t>
    </rPh>
    <rPh sb="2" eb="3">
      <t>ツウ</t>
    </rPh>
    <phoneticPr fontId="2"/>
  </si>
  <si>
    <t>複合サービス事業</t>
  </si>
  <si>
    <t xml:space="preserve">A </t>
    <phoneticPr fontId="2"/>
  </si>
  <si>
    <t>農業，林業</t>
  </si>
  <si>
    <t>漁業</t>
  </si>
  <si>
    <t>B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</si>
  <si>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</si>
  <si>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</si>
  <si>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</si>
  <si>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</si>
  <si>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</si>
  <si>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</si>
  <si>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</si>
  <si>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</si>
  <si>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</si>
  <si>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</si>
  <si>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</si>
  <si>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</si>
  <si>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</si>
  <si>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</si>
  <si>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</si>
  <si>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</si>
  <si>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分類不能</t>
    <phoneticPr fontId="2"/>
  </si>
  <si>
    <t>運輸業，郵便業</t>
    <rPh sb="4" eb="6">
      <t>ユウビン</t>
    </rPh>
    <rPh sb="6" eb="7">
      <t>ギョウ</t>
    </rPh>
    <phoneticPr fontId="2"/>
  </si>
  <si>
    <t>医療，福祉</t>
    <rPh sb="0" eb="2">
      <t>イリョウ</t>
    </rPh>
    <rPh sb="3" eb="5">
      <t>フクシ</t>
    </rPh>
    <phoneticPr fontId="2"/>
  </si>
  <si>
    <t>T</t>
    <phoneticPr fontId="2"/>
  </si>
  <si>
    <t>総数</t>
    <rPh sb="1" eb="2">
      <t>スウ</t>
    </rPh>
    <phoneticPr fontId="2"/>
  </si>
  <si>
    <t>構成比</t>
    <phoneticPr fontId="2"/>
  </si>
  <si>
    <t>分類</t>
    <rPh sb="0" eb="2">
      <t>ブンルイ</t>
    </rPh>
    <phoneticPr fontId="2"/>
  </si>
  <si>
    <t>構成比</t>
  </si>
  <si>
    <t>平成27年</t>
    <rPh sb="0" eb="2">
      <t>ヘイセイ</t>
    </rPh>
    <rPh sb="4" eb="5">
      <t>ネン</t>
    </rPh>
    <phoneticPr fontId="2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</si>
  <si>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2"/>
  </si>
  <si>
    <t>教育，学習支援業</t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</si>
  <si>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</si>
  <si>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</si>
  <si>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</si>
  <si>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</si>
  <si>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</si>
  <si>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</si>
  <si>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【茅野市】</t>
    <rPh sb="0" eb="3">
      <t>チノシ</t>
    </rPh>
    <phoneticPr fontId="2"/>
  </si>
  <si>
    <t>　分類不能の産業</t>
    <rPh sb="1" eb="3">
      <t>ブンルイ</t>
    </rPh>
    <rPh sb="3" eb="5">
      <t>フノウ</t>
    </rPh>
    <rPh sb="6" eb="8">
      <t>サンギョウ</t>
    </rPh>
    <phoneticPr fontId="2"/>
  </si>
  <si>
    <t>　分類不能</t>
    <phoneticPr fontId="2"/>
  </si>
  <si>
    <t>(各年10月1日現在)</t>
    <phoneticPr fontId="2"/>
  </si>
  <si>
    <t>※平成17年国勢調査から産業分類が変更された。</t>
    <rPh sb="1" eb="3">
      <t>ヘイセイ</t>
    </rPh>
    <rPh sb="5" eb="6">
      <t>ネン</t>
    </rPh>
    <rPh sb="6" eb="8">
      <t>コクセイ</t>
    </rPh>
    <rPh sb="8" eb="10">
      <t>チョウサ</t>
    </rPh>
    <rPh sb="12" eb="14">
      <t>サンギョウ</t>
    </rPh>
    <rPh sb="14" eb="16">
      <t>ブンルイ</t>
    </rPh>
    <rPh sb="17" eb="19">
      <t>ヘンコウ</t>
    </rPh>
    <phoneticPr fontId="2"/>
  </si>
  <si>
    <t>※平成22年国勢調査から産業分類が変更された。</t>
    <rPh sb="1" eb="3">
      <t>ヘイセイ</t>
    </rPh>
    <rPh sb="5" eb="6">
      <t>ネン</t>
    </rPh>
    <rPh sb="6" eb="8">
      <t>コクセイ</t>
    </rPh>
    <rPh sb="8" eb="10">
      <t>チョウサ</t>
    </rPh>
    <rPh sb="12" eb="14">
      <t>サンギョウ</t>
    </rPh>
    <rPh sb="14" eb="16">
      <t>ブンルイ</t>
    </rPh>
    <rPh sb="17" eb="19">
      <t>ヘンコウ</t>
    </rPh>
    <phoneticPr fontId="2"/>
  </si>
  <si>
    <t>令和2年</t>
    <rPh sb="0" eb="2">
      <t>レイワ</t>
    </rPh>
    <rPh sb="3" eb="4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</si>
  <si>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</si>
  <si>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(各年10月1日現在、単位：人・％)　</t>
    <phoneticPr fontId="2"/>
  </si>
  <si>
    <t>電気･ｶﾞｽ･熱供給･水道業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</si>
  <si>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</si>
  <si>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鉱業，採石業，砂利採取業</t>
    <phoneticPr fontId="2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</si>
  <si>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</si>
  <si>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</si>
  <si>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</si>
  <si>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サービス業(他に分類されないもの)</t>
    <phoneticPr fontId="2"/>
  </si>
  <si>
    <t>公務（他に分類されないものを除く）</t>
    <rPh sb="14" eb="15">
      <t>ノゾ</t>
    </rPh>
    <phoneticPr fontId="2"/>
  </si>
  <si>
    <t>卸売業，小売業</t>
    <rPh sb="2" eb="3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</si>
</sst>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"/>
    <numFmt numFmtId="177" formatCode="0_ "/>
    <numFmt numFmtId="178" formatCode="0.0_ "/>
    <numFmt numFmtId="179" formatCode="\(0.0\)_ "/>
    <numFmt numFmtId="180" formatCode="\(#,###\)"/>
  </numFmts>
  <fonts count="7">
    <font>
      <sz val="14"/>
      <name val="明朝"/>
      <family val="1"/>
      <charset val="128"/>
    </font>
    <font>
      <sz val="14"/>
      <name val="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0" fontId="5" fillId="0" borderId="0" xfId="0" applyFont="1"/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top"/>
    </xf>
    <xf numFmtId="0" fontId="5" fillId="0" borderId="0" xfId="0" quotePrefix="1" applyFont="1" applyAlignment="1">
      <alignment horizontal="right" vertical="top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179" fontId="4" fillId="0" borderId="7" xfId="1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27" xfId="0" applyNumberFormat="1" applyFont="1" applyBorder="1" applyAlignment="1">
      <alignment vertical="center"/>
    </xf>
    <xf numFmtId="41" fontId="4" fillId="0" borderId="28" xfId="0" applyNumberFormat="1" applyFont="1" applyBorder="1" applyAlignment="1">
      <alignment vertical="center"/>
    </xf>
    <xf numFmtId="41" fontId="4" fillId="0" borderId="29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180" fontId="4" fillId="0" borderId="28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 justifyLastLine="1"/>
    </xf>
    <xf numFmtId="41" fontId="4" fillId="0" borderId="19" xfId="0" applyNumberFormat="1" applyFont="1" applyBorder="1" applyAlignment="1">
      <alignment vertical="center"/>
    </xf>
    <xf numFmtId="41" fontId="4" fillId="0" borderId="41" xfId="0" applyNumberFormat="1" applyFont="1" applyBorder="1" applyAlignment="1">
      <alignment vertical="center"/>
    </xf>
    <xf numFmtId="178" fontId="4" fillId="0" borderId="39" xfId="1" applyNumberFormat="1" applyFont="1" applyBorder="1" applyAlignment="1">
      <alignment vertical="center"/>
    </xf>
    <xf numFmtId="0" fontId="4" fillId="0" borderId="51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52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9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 shrinkToFit="1"/>
    </xf>
    <xf numFmtId="177" fontId="4" fillId="0" borderId="37" xfId="1" applyNumberFormat="1" applyFont="1" applyBorder="1" applyAlignment="1">
      <alignment vertical="center"/>
    </xf>
    <xf numFmtId="0" fontId="4" fillId="0" borderId="65" xfId="0" applyFont="1" applyBorder="1" applyAlignment="1">
      <alignment vertical="center" shrinkToFit="1"/>
    </xf>
    <xf numFmtId="0" fontId="4" fillId="0" borderId="66" xfId="0" applyFont="1" applyBorder="1" applyAlignment="1">
      <alignment vertical="center" shrinkToFit="1"/>
    </xf>
    <xf numFmtId="0" fontId="4" fillId="0" borderId="67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65" xfId="0" applyFont="1" applyBorder="1" applyAlignment="1">
      <alignment vertical="center" wrapText="1" shrinkToFit="1"/>
    </xf>
    <xf numFmtId="0" fontId="4" fillId="0" borderId="66" xfId="0" applyFont="1" applyBorder="1" applyAlignment="1">
      <alignment vertical="center" wrapText="1" shrinkToFit="1"/>
    </xf>
    <xf numFmtId="0" fontId="5" fillId="0" borderId="66" xfId="0" applyFont="1" applyBorder="1" applyAlignment="1">
      <alignment vertical="center" wrapText="1"/>
    </xf>
    <xf numFmtId="0" fontId="5" fillId="0" borderId="67" xfId="0" applyFont="1" applyBorder="1" applyAlignment="1">
      <alignment vertical="center" wrapText="1"/>
    </xf>
    <xf numFmtId="0" fontId="4" fillId="0" borderId="63" xfId="0" applyFont="1" applyBorder="1" applyAlignment="1">
      <alignment vertical="center" justifyLastLine="1" shrinkToFit="1"/>
    </xf>
    <xf numFmtId="0" fontId="4" fillId="0" borderId="64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38" fontId="4" fillId="0" borderId="38" xfId="2" applyFont="1" applyBorder="1" applyAlignment="1">
      <alignment vertical="center" justifyLastLine="1" shrinkToFit="1"/>
    </xf>
    <xf numFmtId="38" fontId="4" fillId="0" borderId="40" xfId="2" applyFont="1" applyBorder="1" applyAlignment="1">
      <alignment vertical="center"/>
    </xf>
    <xf numFmtId="38" fontId="4" fillId="0" borderId="42" xfId="2" applyFont="1" applyBorder="1" applyAlignment="1">
      <alignment vertical="center" shrinkToFit="1"/>
    </xf>
    <xf numFmtId="38" fontId="4" fillId="0" borderId="43" xfId="2" applyFont="1" applyBorder="1" applyAlignment="1">
      <alignment vertical="center" shrinkToFit="1"/>
    </xf>
    <xf numFmtId="38" fontId="4" fillId="0" borderId="44" xfId="2" applyFont="1" applyBorder="1" applyAlignment="1">
      <alignment vertical="center" shrinkToFit="1"/>
    </xf>
    <xf numFmtId="38" fontId="4" fillId="0" borderId="40" xfId="2" applyFont="1" applyBorder="1" applyAlignment="1">
      <alignment vertical="center" shrinkToFit="1"/>
    </xf>
    <xf numFmtId="38" fontId="4" fillId="0" borderId="42" xfId="2" applyFont="1" applyBorder="1" applyAlignment="1">
      <alignment vertical="center" wrapText="1" shrinkToFit="1"/>
    </xf>
    <xf numFmtId="38" fontId="4" fillId="0" borderId="43" xfId="2" applyFont="1" applyBorder="1" applyAlignment="1">
      <alignment vertical="center" wrapText="1" shrinkToFit="1"/>
    </xf>
    <xf numFmtId="38" fontId="5" fillId="0" borderId="43" xfId="2" applyFont="1" applyBorder="1" applyAlignment="1">
      <alignment vertical="center" wrapText="1"/>
    </xf>
    <xf numFmtId="38" fontId="5" fillId="0" borderId="44" xfId="2" applyFont="1" applyBorder="1" applyAlignment="1">
      <alignment vertical="center" wrapText="1"/>
    </xf>
    <xf numFmtId="38" fontId="4" fillId="0" borderId="45" xfId="2" applyFont="1" applyBorder="1" applyAlignment="1">
      <alignment vertical="center"/>
    </xf>
    <xf numFmtId="180" fontId="4" fillId="0" borderId="43" xfId="0" applyNumberFormat="1" applyFont="1" applyBorder="1" applyAlignment="1">
      <alignment vertical="center"/>
    </xf>
    <xf numFmtId="179" fontId="4" fillId="0" borderId="70" xfId="1" applyNumberFormat="1" applyFont="1" applyBorder="1" applyAlignment="1">
      <alignment vertical="center"/>
    </xf>
    <xf numFmtId="0" fontId="4" fillId="0" borderId="68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71" xfId="0" applyFont="1" applyBorder="1" applyAlignment="1">
      <alignment vertical="center"/>
    </xf>
    <xf numFmtId="178" fontId="4" fillId="0" borderId="72" xfId="1" applyNumberFormat="1" applyFont="1" applyBorder="1" applyAlignment="1">
      <alignment vertical="center"/>
    </xf>
    <xf numFmtId="0" fontId="4" fillId="0" borderId="71" xfId="0" quotePrefix="1" applyFont="1" applyBorder="1" applyAlignment="1">
      <alignment horizontal="left" vertical="center"/>
    </xf>
    <xf numFmtId="0" fontId="4" fillId="0" borderId="73" xfId="0" applyFont="1" applyBorder="1" applyAlignment="1">
      <alignment vertical="center"/>
    </xf>
    <xf numFmtId="178" fontId="4" fillId="0" borderId="74" xfId="1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8" fontId="4" fillId="0" borderId="75" xfId="1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77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8" fontId="4" fillId="0" borderId="80" xfId="1" applyNumberFormat="1" applyFont="1" applyBorder="1" applyAlignment="1">
      <alignment vertical="center"/>
    </xf>
    <xf numFmtId="178" fontId="4" fillId="0" borderId="79" xfId="1" applyNumberFormat="1" applyFont="1" applyBorder="1" applyAlignment="1">
      <alignment vertical="center"/>
    </xf>
    <xf numFmtId="179" fontId="4" fillId="0" borderId="81" xfId="1" applyNumberFormat="1" applyFont="1" applyBorder="1" applyAlignment="1">
      <alignment vertical="center"/>
    </xf>
    <xf numFmtId="178" fontId="4" fillId="0" borderId="82" xfId="1" applyNumberFormat="1" applyFont="1" applyBorder="1" applyAlignment="1">
      <alignment vertical="center"/>
    </xf>
    <xf numFmtId="178" fontId="4" fillId="0" borderId="81" xfId="1" applyNumberFormat="1" applyFont="1" applyBorder="1" applyAlignment="1">
      <alignment vertical="center"/>
    </xf>
    <xf numFmtId="178" fontId="4" fillId="0" borderId="83" xfId="1" applyNumberFormat="1" applyFont="1" applyBorder="1" applyAlignment="1">
      <alignment vertical="center"/>
    </xf>
    <xf numFmtId="0" fontId="4" fillId="0" borderId="73" xfId="0" applyFont="1" applyBorder="1" applyAlignment="1">
      <alignment horizontal="distributed" vertical="center" justifyLastLine="1"/>
    </xf>
    <xf numFmtId="177" fontId="4" fillId="0" borderId="84" xfId="1" applyNumberFormat="1" applyFont="1" applyBorder="1" applyAlignment="1">
      <alignment vertical="center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0" xfId="0" quotePrefix="1" applyFont="1" applyAlignment="1">
      <alignment horizontal="right" vertical="top"/>
    </xf>
    <xf numFmtId="3" fontId="4" fillId="0" borderId="26" xfId="0" applyNumberFormat="1" applyFont="1" applyBorder="1" applyAlignment="1">
      <alignment vertical="center"/>
    </xf>
    <xf numFmtId="178" fontId="4" fillId="0" borderId="89" xfId="1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94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32" xfId="0" applyFont="1" applyBorder="1" applyAlignment="1">
      <alignment vertical="top" shrinkToFi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4" fillId="0" borderId="95" xfId="0" applyFont="1" applyBorder="1" applyAlignment="1">
      <alignment horizontal="center" vertical="center" shrinkToFit="1"/>
    </xf>
    <xf numFmtId="178" fontId="4" fillId="0" borderId="96" xfId="1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/>
    <xf numFmtId="0" fontId="5" fillId="0" borderId="53" xfId="0" applyFont="1" applyBorder="1" applyAlignment="1">
      <alignment vertical="center" wrapText="1" shrinkToFit="1"/>
    </xf>
    <xf numFmtId="0" fontId="5" fillId="0" borderId="54" xfId="0" applyFont="1" applyBorder="1" applyAlignment="1">
      <alignment vertical="center" wrapText="1" shrinkToFit="1"/>
    </xf>
    <xf numFmtId="0" fontId="5" fillId="0" borderId="55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top" shrinkToFit="1"/>
    </xf>
    <xf numFmtId="0" fontId="4" fillId="0" borderId="5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justifyLastLine="1" shrinkToFit="1"/>
    </xf>
    <xf numFmtId="0" fontId="4" fillId="0" borderId="50" xfId="0" applyFont="1" applyBorder="1" applyAlignment="1">
      <alignment horizontal="center" vertical="center" justifyLastLine="1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8" xfId="0" applyFont="1" applyBorder="1" applyAlignment="1">
      <alignment horizontal="distributed" vertical="center" justifyLastLine="1"/>
    </xf>
    <xf numFmtId="0" fontId="4" fillId="0" borderId="85" xfId="0" applyFont="1" applyBorder="1" applyAlignment="1">
      <alignment horizontal="distributed" vertical="center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workbookViewId="0">
      <selection activeCell="I2" sqref="I2"/>
    </sheetView>
  </sheetViews>
  <sheetFormatPr defaultRowHeight="21" customHeight="1"/>
  <cols>
    <col min="1" max="1" width="2.796875" style="3" customWidth="1"/>
    <col min="2" max="2" width="23" style="3" customWidth="1"/>
    <col min="3" max="3" width="6.69921875" style="3" customWidth="1"/>
    <col min="4" max="4" width="6.19921875" style="3" customWidth="1"/>
    <col min="5" max="5" width="6.69921875" style="60" customWidth="1"/>
    <col min="6" max="6" width="6.19921875" style="3" customWidth="1"/>
    <col min="7" max="7" width="6.69921875" style="3" customWidth="1"/>
    <col min="8" max="9" width="6.19921875" style="3" customWidth="1"/>
    <col min="10" max="10" width="4.19921875" style="3" customWidth="1"/>
    <col min="11" max="16384" width="8.796875" style="3"/>
  </cols>
  <sheetData>
    <row r="1" spans="1:8" ht="18" thickBot="1">
      <c r="A1" s="1" t="s">
        <v>0</v>
      </c>
      <c r="B1" s="132"/>
      <c r="C1" s="132"/>
      <c r="D1" s="132"/>
      <c r="E1" s="132"/>
      <c r="F1" s="132"/>
      <c r="G1" s="5"/>
      <c r="H1" s="131" t="s">
        <v>108</v>
      </c>
    </row>
    <row r="2" spans="1:8" ht="18" customHeight="1">
      <c r="A2" s="145" t="s">
        <v>89</v>
      </c>
      <c r="B2" s="146"/>
      <c r="C2" s="149" t="s">
        <v>32</v>
      </c>
      <c r="D2" s="150"/>
      <c r="E2" s="137" t="s">
        <v>91</v>
      </c>
      <c r="F2" s="142"/>
      <c r="G2" s="137" t="s">
        <v>107</v>
      </c>
      <c r="H2" s="138"/>
    </row>
    <row r="3" spans="1:8" ht="18" customHeight="1" thickBot="1">
      <c r="A3" s="147"/>
      <c r="B3" s="148"/>
      <c r="C3" s="88" t="s">
        <v>87</v>
      </c>
      <c r="D3" s="89" t="s">
        <v>90</v>
      </c>
      <c r="E3" s="47" t="s">
        <v>87</v>
      </c>
      <c r="F3" s="129" t="s">
        <v>88</v>
      </c>
      <c r="G3" s="47" t="s">
        <v>87</v>
      </c>
      <c r="H3" s="62" t="s">
        <v>88</v>
      </c>
    </row>
    <row r="4" spans="1:8" ht="19.5" customHeight="1" thickTop="1">
      <c r="A4" s="143" t="s">
        <v>1</v>
      </c>
      <c r="B4" s="144"/>
      <c r="C4" s="75">
        <v>28807</v>
      </c>
      <c r="D4" s="72">
        <v>100</v>
      </c>
      <c r="E4" s="48">
        <v>28683</v>
      </c>
      <c r="F4" s="109">
        <v>100</v>
      </c>
      <c r="G4" s="48">
        <v>27569</v>
      </c>
      <c r="H4" s="63">
        <v>100</v>
      </c>
    </row>
    <row r="5" spans="1:8" ht="19.5" customHeight="1">
      <c r="A5" s="140" t="s">
        <v>2</v>
      </c>
      <c r="B5" s="141"/>
      <c r="C5" s="76">
        <v>2121</v>
      </c>
      <c r="D5" s="73">
        <v>7.4</v>
      </c>
      <c r="E5" s="49">
        <v>1943</v>
      </c>
      <c r="F5" s="130">
        <v>6.8415492958000002</v>
      </c>
      <c r="G5" s="49">
        <v>1752</v>
      </c>
      <c r="H5" s="50">
        <v>6.4</v>
      </c>
    </row>
    <row r="6" spans="1:8" ht="19.5" customHeight="1">
      <c r="A6" s="56" t="s">
        <v>63</v>
      </c>
      <c r="B6" s="52" t="s">
        <v>64</v>
      </c>
      <c r="C6" s="77">
        <v>2117</v>
      </c>
      <c r="D6" s="64">
        <v>7.3</v>
      </c>
      <c r="E6" s="42">
        <v>1940</v>
      </c>
      <c r="F6" s="103">
        <v>6.7635881881</v>
      </c>
      <c r="G6" s="42">
        <v>1749</v>
      </c>
      <c r="H6" s="9">
        <v>6.3</v>
      </c>
    </row>
    <row r="7" spans="1:8" ht="19.5" customHeight="1">
      <c r="A7" s="61" t="s">
        <v>57</v>
      </c>
      <c r="B7" s="53"/>
      <c r="C7" s="46">
        <v>2072</v>
      </c>
      <c r="D7" s="87">
        <v>7.2</v>
      </c>
      <c r="E7" s="86">
        <v>1897</v>
      </c>
      <c r="F7" s="104">
        <v>6.6136736045999998</v>
      </c>
      <c r="G7" s="46">
        <v>1705</v>
      </c>
      <c r="H7" s="40">
        <v>6.2</v>
      </c>
    </row>
    <row r="8" spans="1:8" ht="19.5" customHeight="1">
      <c r="A8" s="58" t="s">
        <v>66</v>
      </c>
      <c r="B8" s="54" t="s">
        <v>65</v>
      </c>
      <c r="C8" s="79">
        <v>4</v>
      </c>
      <c r="D8" s="66">
        <v>0</v>
      </c>
      <c r="E8" s="44">
        <v>3</v>
      </c>
      <c r="F8" s="105">
        <v>1.0459157E-2</v>
      </c>
      <c r="G8" s="44">
        <v>3</v>
      </c>
      <c r="H8" s="11">
        <v>0</v>
      </c>
    </row>
    <row r="9" spans="1:8" ht="19.5" customHeight="1">
      <c r="A9" s="55" t="s">
        <v>3</v>
      </c>
      <c r="B9" s="51"/>
      <c r="C9" s="80">
        <v>10155</v>
      </c>
      <c r="D9" s="67">
        <v>35.299999999999997</v>
      </c>
      <c r="E9" s="49">
        <v>10316</v>
      </c>
      <c r="F9" s="130">
        <v>36</v>
      </c>
      <c r="G9" s="49">
        <v>9726</v>
      </c>
      <c r="H9" s="50">
        <v>35.299999999999997</v>
      </c>
    </row>
    <row r="10" spans="1:8" ht="19.5" customHeight="1">
      <c r="A10" s="56" t="s">
        <v>58</v>
      </c>
      <c r="B10" s="133" t="s">
        <v>111</v>
      </c>
      <c r="C10" s="81">
        <v>9</v>
      </c>
      <c r="D10" s="68">
        <v>0</v>
      </c>
      <c r="E10" s="42">
        <v>12</v>
      </c>
      <c r="F10" s="103">
        <v>4.1836628000000001E-2</v>
      </c>
      <c r="G10" s="42">
        <v>6</v>
      </c>
      <c r="H10" s="9">
        <v>0</v>
      </c>
    </row>
    <row r="11" spans="1:8" ht="19.5" customHeight="1">
      <c r="A11" s="57" t="s">
        <v>67</v>
      </c>
      <c r="B11" s="53" t="s">
        <v>59</v>
      </c>
      <c r="C11" s="78">
        <v>1936</v>
      </c>
      <c r="D11" s="65">
        <v>6.7</v>
      </c>
      <c r="E11" s="43">
        <v>2057</v>
      </c>
      <c r="F11" s="106">
        <v>7.1714953108000001</v>
      </c>
      <c r="G11" s="43">
        <v>1818</v>
      </c>
      <c r="H11" s="10">
        <v>6.6</v>
      </c>
    </row>
    <row r="12" spans="1:8" ht="19.5" customHeight="1">
      <c r="A12" s="58" t="s">
        <v>68</v>
      </c>
      <c r="B12" s="54" t="s">
        <v>60</v>
      </c>
      <c r="C12" s="79">
        <v>8210</v>
      </c>
      <c r="D12" s="66">
        <v>28.5</v>
      </c>
      <c r="E12" s="44">
        <v>8247</v>
      </c>
      <c r="F12" s="105">
        <v>28.752222570899999</v>
      </c>
      <c r="G12" s="44">
        <v>7902</v>
      </c>
      <c r="H12" s="11">
        <v>28.7</v>
      </c>
    </row>
    <row r="13" spans="1:8" ht="19.5" customHeight="1">
      <c r="A13" s="55" t="s">
        <v>4</v>
      </c>
      <c r="B13" s="51"/>
      <c r="C13" s="80">
        <v>15162</v>
      </c>
      <c r="D13" s="67">
        <v>52.6</v>
      </c>
      <c r="E13" s="49">
        <v>16141</v>
      </c>
      <c r="F13" s="130">
        <v>56.3</v>
      </c>
      <c r="G13" s="49">
        <v>15584</v>
      </c>
      <c r="H13" s="50">
        <v>56.5</v>
      </c>
    </row>
    <row r="14" spans="1:8" ht="19.5" customHeight="1">
      <c r="A14" s="56" t="s">
        <v>69</v>
      </c>
      <c r="B14" s="133" t="s">
        <v>109</v>
      </c>
      <c r="C14" s="81">
        <v>81</v>
      </c>
      <c r="D14" s="68">
        <v>0.3</v>
      </c>
      <c r="E14" s="42">
        <v>74</v>
      </c>
      <c r="F14" s="103">
        <v>0.25799253909999997</v>
      </c>
      <c r="G14" s="42">
        <v>89</v>
      </c>
      <c r="H14" s="9">
        <v>0.3</v>
      </c>
    </row>
    <row r="15" spans="1:8" ht="19.5" customHeight="1">
      <c r="A15" s="57" t="s">
        <v>70</v>
      </c>
      <c r="B15" s="53" t="s">
        <v>61</v>
      </c>
      <c r="C15" s="82">
        <v>207</v>
      </c>
      <c r="D15" s="65">
        <v>0.7</v>
      </c>
      <c r="E15" s="43">
        <v>233</v>
      </c>
      <c r="F15" s="106">
        <v>0.81232785969999999</v>
      </c>
      <c r="G15" s="43">
        <v>251</v>
      </c>
      <c r="H15" s="10">
        <v>0.9</v>
      </c>
    </row>
    <row r="16" spans="1:8" ht="19.5" customHeight="1">
      <c r="A16" s="57" t="s">
        <v>71</v>
      </c>
      <c r="B16" s="53" t="s">
        <v>84</v>
      </c>
      <c r="C16" s="78">
        <v>804</v>
      </c>
      <c r="D16" s="65">
        <v>2.8</v>
      </c>
      <c r="E16" s="43">
        <v>717</v>
      </c>
      <c r="F16" s="106">
        <v>2.4997385210999998</v>
      </c>
      <c r="G16" s="43">
        <v>678</v>
      </c>
      <c r="H16" s="10">
        <v>2.5</v>
      </c>
    </row>
    <row r="17" spans="1:8" ht="19.5" customHeight="1">
      <c r="A17" s="57" t="s">
        <v>72</v>
      </c>
      <c r="B17" s="53" t="s">
        <v>117</v>
      </c>
      <c r="C17" s="78">
        <v>3422</v>
      </c>
      <c r="D17" s="65">
        <v>11.9</v>
      </c>
      <c r="E17" s="43">
        <v>3389</v>
      </c>
      <c r="F17" s="106">
        <v>11.815361015200001</v>
      </c>
      <c r="G17" s="43">
        <v>3292</v>
      </c>
      <c r="H17" s="10">
        <v>11.9</v>
      </c>
    </row>
    <row r="18" spans="1:8" ht="19.5" customHeight="1">
      <c r="A18" s="57" t="s">
        <v>73</v>
      </c>
      <c r="B18" s="53" t="s">
        <v>92</v>
      </c>
      <c r="C18" s="78">
        <v>404</v>
      </c>
      <c r="D18" s="65">
        <v>1.4</v>
      </c>
      <c r="E18" s="43">
        <v>376</v>
      </c>
      <c r="F18" s="106">
        <v>1.3108810097000001</v>
      </c>
      <c r="G18" s="43">
        <v>346</v>
      </c>
      <c r="H18" s="10">
        <v>1.3</v>
      </c>
    </row>
    <row r="19" spans="1:8" ht="19.5" customHeight="1">
      <c r="A19" s="57" t="s">
        <v>74</v>
      </c>
      <c r="B19" s="134" t="s">
        <v>112</v>
      </c>
      <c r="C19" s="82">
        <v>368</v>
      </c>
      <c r="D19" s="69">
        <v>1.3</v>
      </c>
      <c r="E19" s="43">
        <v>486</v>
      </c>
      <c r="F19" s="106">
        <v>1.6943834327</v>
      </c>
      <c r="G19" s="43">
        <v>383</v>
      </c>
      <c r="H19" s="10">
        <v>1.4</v>
      </c>
    </row>
    <row r="20" spans="1:8" ht="19.5" customHeight="1">
      <c r="A20" s="57" t="s">
        <v>75</v>
      </c>
      <c r="B20" s="134" t="s">
        <v>113</v>
      </c>
      <c r="C20" s="82">
        <v>536</v>
      </c>
      <c r="D20" s="69">
        <v>1.9</v>
      </c>
      <c r="E20" s="43">
        <v>530</v>
      </c>
      <c r="F20" s="106">
        <v>1.8477844019</v>
      </c>
      <c r="G20" s="43">
        <v>559</v>
      </c>
      <c r="H20" s="10">
        <v>2</v>
      </c>
    </row>
    <row r="21" spans="1:8" ht="19.5" customHeight="1">
      <c r="A21" s="57" t="s">
        <v>76</v>
      </c>
      <c r="B21" s="134" t="s">
        <v>114</v>
      </c>
      <c r="C21" s="82">
        <v>2679</v>
      </c>
      <c r="D21" s="69">
        <v>9.3000000000000007</v>
      </c>
      <c r="E21" s="43">
        <v>2812</v>
      </c>
      <c r="F21" s="106">
        <v>9.8037164871000009</v>
      </c>
      <c r="G21" s="43">
        <v>2369</v>
      </c>
      <c r="H21" s="10">
        <v>8.6</v>
      </c>
    </row>
    <row r="22" spans="1:8" ht="19.5" customHeight="1">
      <c r="A22" s="57" t="s">
        <v>77</v>
      </c>
      <c r="B22" s="134" t="s">
        <v>110</v>
      </c>
      <c r="C22" s="82">
        <v>1002</v>
      </c>
      <c r="D22" s="69">
        <v>3.5</v>
      </c>
      <c r="E22" s="43">
        <v>1055</v>
      </c>
      <c r="F22" s="106">
        <v>3.6781368754999999</v>
      </c>
      <c r="G22" s="43">
        <v>1013</v>
      </c>
      <c r="H22" s="10">
        <v>3.7</v>
      </c>
    </row>
    <row r="23" spans="1:8" ht="19.5" customHeight="1">
      <c r="A23" s="57" t="s">
        <v>78</v>
      </c>
      <c r="B23" s="53" t="s">
        <v>93</v>
      </c>
      <c r="C23" s="78">
        <v>909</v>
      </c>
      <c r="D23" s="65">
        <v>3.2</v>
      </c>
      <c r="E23" s="43">
        <v>981</v>
      </c>
      <c r="F23" s="106">
        <v>3.4201443363999999</v>
      </c>
      <c r="G23" s="43">
        <v>1044</v>
      </c>
      <c r="H23" s="10">
        <v>3.8</v>
      </c>
    </row>
    <row r="24" spans="1:8" ht="19.5" customHeight="1">
      <c r="A24" s="57" t="s">
        <v>79</v>
      </c>
      <c r="B24" s="53" t="s">
        <v>85</v>
      </c>
      <c r="C24" s="78">
        <v>2640</v>
      </c>
      <c r="D24" s="65">
        <v>9.1999999999999993</v>
      </c>
      <c r="E24" s="43">
        <v>3195</v>
      </c>
      <c r="F24" s="106">
        <v>11.1390021964</v>
      </c>
      <c r="G24" s="43">
        <v>3329</v>
      </c>
      <c r="H24" s="10">
        <v>12.1</v>
      </c>
    </row>
    <row r="25" spans="1:8" ht="19.5" customHeight="1">
      <c r="A25" s="57" t="s">
        <v>80</v>
      </c>
      <c r="B25" s="53" t="s">
        <v>62</v>
      </c>
      <c r="C25" s="78">
        <v>240</v>
      </c>
      <c r="D25" s="65">
        <v>0.8</v>
      </c>
      <c r="E25" s="43">
        <v>348</v>
      </c>
      <c r="F25" s="106">
        <v>1.2132622111</v>
      </c>
      <c r="G25" s="43">
        <v>315</v>
      </c>
      <c r="H25" s="10">
        <v>1.1000000000000001</v>
      </c>
    </row>
    <row r="26" spans="1:8" ht="19.5" customHeight="1">
      <c r="A26" s="57" t="s">
        <v>81</v>
      </c>
      <c r="B26" s="136" t="s">
        <v>115</v>
      </c>
      <c r="C26" s="83">
        <v>1332</v>
      </c>
      <c r="D26" s="70">
        <v>4.5999999999999996</v>
      </c>
      <c r="E26" s="43">
        <v>1295</v>
      </c>
      <c r="F26" s="106">
        <v>4.5148694348999996</v>
      </c>
      <c r="G26" s="43">
        <v>1269</v>
      </c>
      <c r="H26" s="10">
        <v>4.5999999999999996</v>
      </c>
    </row>
    <row r="27" spans="1:8" ht="19.5" customHeight="1">
      <c r="A27" s="58" t="s">
        <v>82</v>
      </c>
      <c r="B27" s="135" t="s">
        <v>116</v>
      </c>
      <c r="C27" s="84">
        <v>538</v>
      </c>
      <c r="D27" s="71">
        <v>1.9</v>
      </c>
      <c r="E27" s="44">
        <v>650</v>
      </c>
      <c r="F27" s="105">
        <v>2.2661506816000001</v>
      </c>
      <c r="G27" s="44">
        <v>647</v>
      </c>
      <c r="H27" s="11">
        <v>2.2999999999999998</v>
      </c>
    </row>
    <row r="28" spans="1:8" ht="19.5" customHeight="1" thickBot="1">
      <c r="A28" s="59" t="s">
        <v>86</v>
      </c>
      <c r="B28" s="90" t="s">
        <v>83</v>
      </c>
      <c r="C28" s="85">
        <v>1369</v>
      </c>
      <c r="D28" s="74">
        <v>4.8</v>
      </c>
      <c r="E28" s="45">
        <v>283</v>
      </c>
      <c r="F28" s="107">
        <v>0.9866471429</v>
      </c>
      <c r="G28" s="45">
        <v>507</v>
      </c>
      <c r="H28" s="14">
        <v>1.8</v>
      </c>
    </row>
    <row r="29" spans="1:8" ht="13.5" customHeight="1">
      <c r="A29" s="139"/>
      <c r="B29" s="139"/>
      <c r="C29" s="139"/>
      <c r="D29" s="139"/>
      <c r="E29" s="126"/>
      <c r="H29" s="35" t="s">
        <v>28</v>
      </c>
    </row>
    <row r="30" spans="1:8" s="127" customFormat="1" ht="13.5" customHeight="1">
      <c r="A30" s="128"/>
      <c r="H30" s="117" t="s">
        <v>100</v>
      </c>
    </row>
    <row r="31" spans="1:8" ht="21" customHeight="1">
      <c r="A31" s="60"/>
      <c r="E31" s="3"/>
      <c r="F31" s="117"/>
    </row>
    <row r="32" spans="1:8" ht="21" customHeight="1">
      <c r="A32" s="60"/>
      <c r="E32" s="3"/>
    </row>
    <row r="33" spans="1:5" ht="21" customHeight="1">
      <c r="A33" s="60"/>
      <c r="E33" s="3"/>
    </row>
    <row r="34" spans="1:5" ht="21" customHeight="1">
      <c r="A34" s="60"/>
      <c r="E34" s="3"/>
    </row>
    <row r="35" spans="1:5" ht="21" customHeight="1">
      <c r="A35" s="60"/>
      <c r="E35" s="3"/>
    </row>
    <row r="36" spans="1:5" ht="21" customHeight="1">
      <c r="A36" s="60"/>
      <c r="E36" s="3"/>
    </row>
    <row r="37" spans="1:5" ht="21" customHeight="1">
      <c r="A37" s="60"/>
      <c r="E37" s="3"/>
    </row>
    <row r="38" spans="1:5" ht="21" customHeight="1">
      <c r="A38" s="60"/>
      <c r="E38" s="3"/>
    </row>
    <row r="39" spans="1:5" ht="21" customHeight="1">
      <c r="A39" s="60"/>
      <c r="E39" s="3"/>
    </row>
    <row r="40" spans="1:5" ht="21" customHeight="1">
      <c r="A40" s="60"/>
      <c r="E40" s="3"/>
    </row>
    <row r="41" spans="1:5" ht="21" customHeight="1">
      <c r="A41" s="60"/>
      <c r="E41" s="3"/>
    </row>
    <row r="42" spans="1:5" ht="21" customHeight="1">
      <c r="A42" s="60"/>
      <c r="E42" s="3"/>
    </row>
    <row r="43" spans="1:5" ht="21" customHeight="1">
      <c r="A43" s="60"/>
      <c r="E43" s="3"/>
    </row>
    <row r="44" spans="1:5" ht="21" customHeight="1">
      <c r="A44" s="60"/>
      <c r="E44" s="3"/>
    </row>
    <row r="45" spans="1:5" ht="21" customHeight="1">
      <c r="A45" s="60"/>
      <c r="E45" s="3"/>
    </row>
    <row r="46" spans="1:5" ht="21" customHeight="1">
      <c r="A46" s="60"/>
      <c r="E46" s="3"/>
    </row>
    <row r="47" spans="1:5" ht="21" customHeight="1">
      <c r="A47" s="60"/>
      <c r="E47" s="3"/>
    </row>
    <row r="48" spans="1:5" ht="21" customHeight="1">
      <c r="A48" s="60"/>
      <c r="E48" s="3"/>
    </row>
    <row r="49" spans="1:5" ht="21" customHeight="1">
      <c r="A49" s="60"/>
      <c r="E49" s="3"/>
    </row>
    <row r="50" spans="1:5" ht="21" customHeight="1">
      <c r="A50" s="60"/>
      <c r="E50" s="3"/>
    </row>
    <row r="51" spans="1:5" ht="21" customHeight="1">
      <c r="A51" s="60"/>
      <c r="E51" s="3"/>
    </row>
    <row r="52" spans="1:5" ht="21" customHeight="1">
      <c r="A52" s="60"/>
      <c r="E52" s="3"/>
    </row>
    <row r="53" spans="1:5" ht="21" customHeight="1">
      <c r="A53" s="60"/>
      <c r="E53" s="3"/>
    </row>
    <row r="54" spans="1:5" ht="21" customHeight="1">
      <c r="A54" s="60"/>
      <c r="E54" s="3"/>
    </row>
  </sheetData>
  <mergeCells count="7">
    <mergeCell ref="G2:H2"/>
    <mergeCell ref="A29:D29"/>
    <mergeCell ref="A5:B5"/>
    <mergeCell ref="E2:F2"/>
    <mergeCell ref="A4:B4"/>
    <mergeCell ref="A2:B3"/>
    <mergeCell ref="C2:D2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horizontalDpi="300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selection activeCell="B1" sqref="B1"/>
    </sheetView>
  </sheetViews>
  <sheetFormatPr defaultRowHeight="17.25"/>
  <cols>
    <col min="1" max="1" width="28.69921875" style="1" customWidth="1"/>
    <col min="2" max="2" width="7.3984375" style="1" bestFit="1" customWidth="1"/>
    <col min="3" max="3" width="8" style="1" bestFit="1" customWidth="1"/>
    <col min="4" max="4" width="7.3984375" style="1" customWidth="1"/>
    <col min="5" max="7" width="7.3984375" style="1" bestFit="1" customWidth="1"/>
    <col min="8" max="13" width="7.3984375" style="1" customWidth="1"/>
    <col min="14" max="16384" width="8.796875" style="1"/>
  </cols>
  <sheetData>
    <row r="1" spans="1:13" ht="21" customHeight="1" thickBot="1">
      <c r="A1" s="1" t="s">
        <v>0</v>
      </c>
      <c r="G1" s="2"/>
      <c r="M1" s="125" t="s">
        <v>103</v>
      </c>
    </row>
    <row r="2" spans="1:13" s="3" customFormat="1" ht="17.25" customHeight="1">
      <c r="A2" s="155" t="s">
        <v>29</v>
      </c>
      <c r="B2" s="151" t="s">
        <v>33</v>
      </c>
      <c r="C2" s="152"/>
      <c r="D2" s="152"/>
      <c r="E2" s="152"/>
      <c r="F2" s="152"/>
      <c r="G2" s="153"/>
      <c r="H2" s="151" t="s">
        <v>34</v>
      </c>
      <c r="I2" s="152"/>
      <c r="J2" s="152"/>
      <c r="K2" s="152"/>
      <c r="L2" s="152"/>
      <c r="M2" s="154"/>
    </row>
    <row r="3" spans="1:13" s="3" customFormat="1" ht="17.25" customHeight="1" thickBot="1">
      <c r="A3" s="156"/>
      <c r="B3" s="115" t="s">
        <v>94</v>
      </c>
      <c r="C3" s="116" t="s">
        <v>95</v>
      </c>
      <c r="D3" s="113" t="s">
        <v>96</v>
      </c>
      <c r="E3" s="113" t="s">
        <v>97</v>
      </c>
      <c r="F3" s="113" t="s">
        <v>98</v>
      </c>
      <c r="G3" s="113" t="s">
        <v>99</v>
      </c>
      <c r="H3" s="115" t="s">
        <v>94</v>
      </c>
      <c r="I3" s="116" t="s">
        <v>95</v>
      </c>
      <c r="J3" s="113" t="s">
        <v>96</v>
      </c>
      <c r="K3" s="113" t="s">
        <v>97</v>
      </c>
      <c r="L3" s="113" t="s">
        <v>98</v>
      </c>
      <c r="M3" s="114" t="s">
        <v>99</v>
      </c>
    </row>
    <row r="4" spans="1:13" s="3" customFormat="1" ht="17.25" customHeight="1" thickTop="1">
      <c r="A4" s="108" t="s">
        <v>1</v>
      </c>
      <c r="B4" s="23">
        <v>21740</v>
      </c>
      <c r="C4" s="24">
        <v>24104</v>
      </c>
      <c r="D4" s="24">
        <v>26125</v>
      </c>
      <c r="E4" s="24">
        <v>28199</v>
      </c>
      <c r="F4" s="24">
        <f>SUM(F9,F13,F21,F5)</f>
        <v>30112</v>
      </c>
      <c r="G4" s="25">
        <v>30768</v>
      </c>
      <c r="H4" s="29">
        <v>100</v>
      </c>
      <c r="I4" s="28">
        <v>100</v>
      </c>
      <c r="J4" s="28">
        <v>100</v>
      </c>
      <c r="K4" s="28">
        <v>100</v>
      </c>
      <c r="L4" s="30">
        <f>SUM(L5,L9,L13,L21)</f>
        <v>100</v>
      </c>
      <c r="M4" s="100">
        <f>SUM(M5,M9,M13,M21)</f>
        <v>100</v>
      </c>
    </row>
    <row r="5" spans="1:13" s="3" customFormat="1" ht="17.25" customHeight="1">
      <c r="A5" s="33" t="s">
        <v>2</v>
      </c>
      <c r="B5" s="118">
        <v>5660</v>
      </c>
      <c r="C5" s="120">
        <v>4583</v>
      </c>
      <c r="D5" s="120">
        <v>3991</v>
      </c>
      <c r="E5" s="120">
        <v>3431</v>
      </c>
      <c r="F5" s="120">
        <f>SUM(F6:F8)</f>
        <v>3301</v>
      </c>
      <c r="G5" s="121">
        <v>2822</v>
      </c>
      <c r="H5" s="122">
        <v>26</v>
      </c>
      <c r="I5" s="7">
        <v>19</v>
      </c>
      <c r="J5" s="7">
        <v>15.2</v>
      </c>
      <c r="K5" s="7">
        <v>12.2</v>
      </c>
      <c r="L5" s="7">
        <f t="shared" ref="L5:L10" si="0">ROUND(F5/$F$4*100,1)</f>
        <v>11</v>
      </c>
      <c r="M5" s="98">
        <f t="shared" ref="M5:M21" si="1">ROUND(G5/$G$4*100,1)</f>
        <v>9.1999999999999993</v>
      </c>
    </row>
    <row r="6" spans="1:13" s="3" customFormat="1" ht="17.25" customHeight="1">
      <c r="A6" s="91" t="s">
        <v>5</v>
      </c>
      <c r="B6" s="23">
        <v>5612</v>
      </c>
      <c r="C6" s="24">
        <v>4524</v>
      </c>
      <c r="D6" s="24">
        <v>3955</v>
      </c>
      <c r="E6" s="24">
        <v>3390</v>
      </c>
      <c r="F6" s="24">
        <v>3277</v>
      </c>
      <c r="G6" s="25">
        <v>2789</v>
      </c>
      <c r="H6" s="29">
        <v>25.8</v>
      </c>
      <c r="I6" s="28">
        <v>18.8</v>
      </c>
      <c r="J6" s="28">
        <v>15.1</v>
      </c>
      <c r="K6" s="28">
        <v>12.1</v>
      </c>
      <c r="L6" s="28">
        <f t="shared" si="0"/>
        <v>10.9</v>
      </c>
      <c r="M6" s="99">
        <f t="shared" si="1"/>
        <v>9.1</v>
      </c>
    </row>
    <row r="7" spans="1:13" s="3" customFormat="1" ht="17.25" customHeight="1">
      <c r="A7" s="93" t="s">
        <v>6</v>
      </c>
      <c r="B7" s="23">
        <v>44</v>
      </c>
      <c r="C7" s="24">
        <v>51</v>
      </c>
      <c r="D7" s="24">
        <v>30</v>
      </c>
      <c r="E7" s="24">
        <v>37</v>
      </c>
      <c r="F7" s="24">
        <v>23</v>
      </c>
      <c r="G7" s="25">
        <v>29</v>
      </c>
      <c r="H7" s="29">
        <v>0.2</v>
      </c>
      <c r="I7" s="28">
        <v>0.2</v>
      </c>
      <c r="J7" s="28">
        <v>0.1</v>
      </c>
      <c r="K7" s="28">
        <v>0.1</v>
      </c>
      <c r="L7" s="28">
        <f t="shared" si="0"/>
        <v>0.1</v>
      </c>
      <c r="M7" s="99">
        <f t="shared" si="1"/>
        <v>0.1</v>
      </c>
    </row>
    <row r="8" spans="1:13" s="3" customFormat="1" ht="17.25" customHeight="1">
      <c r="A8" s="93" t="s">
        <v>7</v>
      </c>
      <c r="B8" s="23">
        <v>4</v>
      </c>
      <c r="C8" s="24">
        <v>8</v>
      </c>
      <c r="D8" s="24">
        <v>6</v>
      </c>
      <c r="E8" s="24">
        <v>4</v>
      </c>
      <c r="F8" s="24">
        <v>1</v>
      </c>
      <c r="G8" s="25">
        <v>4</v>
      </c>
      <c r="H8" s="29">
        <v>0</v>
      </c>
      <c r="I8" s="28">
        <v>0</v>
      </c>
      <c r="J8" s="28">
        <v>0</v>
      </c>
      <c r="K8" s="28">
        <v>0</v>
      </c>
      <c r="L8" s="30">
        <f t="shared" si="0"/>
        <v>0</v>
      </c>
      <c r="M8" s="100">
        <f t="shared" si="1"/>
        <v>0</v>
      </c>
    </row>
    <row r="9" spans="1:13" s="3" customFormat="1" ht="17.25" customHeight="1">
      <c r="A9" s="33" t="s">
        <v>3</v>
      </c>
      <c r="B9" s="118">
        <v>8322</v>
      </c>
      <c r="C9" s="120">
        <v>10371</v>
      </c>
      <c r="D9" s="120">
        <v>11646</v>
      </c>
      <c r="E9" s="120">
        <v>12458</v>
      </c>
      <c r="F9" s="120">
        <f>SUM(F10:F12)</f>
        <v>12467</v>
      </c>
      <c r="G9" s="121">
        <v>12658</v>
      </c>
      <c r="H9" s="122">
        <v>38.299999999999997</v>
      </c>
      <c r="I9" s="7">
        <v>43</v>
      </c>
      <c r="J9" s="7">
        <v>44.6</v>
      </c>
      <c r="K9" s="7">
        <v>44.2</v>
      </c>
      <c r="L9" s="7">
        <f t="shared" si="0"/>
        <v>41.4</v>
      </c>
      <c r="M9" s="98">
        <f t="shared" si="1"/>
        <v>41.1</v>
      </c>
    </row>
    <row r="10" spans="1:13" s="3" customFormat="1" ht="17.25" customHeight="1">
      <c r="A10" s="91" t="s">
        <v>8</v>
      </c>
      <c r="B10" s="23">
        <v>20</v>
      </c>
      <c r="C10" s="24">
        <v>22</v>
      </c>
      <c r="D10" s="24">
        <v>20</v>
      </c>
      <c r="E10" s="24">
        <v>34</v>
      </c>
      <c r="F10" s="24">
        <v>21</v>
      </c>
      <c r="G10" s="25">
        <v>11</v>
      </c>
      <c r="H10" s="29">
        <v>0.1</v>
      </c>
      <c r="I10" s="28">
        <v>0.1</v>
      </c>
      <c r="J10" s="28">
        <v>0.1</v>
      </c>
      <c r="K10" s="28">
        <v>0.1</v>
      </c>
      <c r="L10" s="28">
        <f t="shared" si="0"/>
        <v>0.1</v>
      </c>
      <c r="M10" s="99">
        <f t="shared" si="1"/>
        <v>0</v>
      </c>
    </row>
    <row r="11" spans="1:13" s="3" customFormat="1" ht="17.25" customHeight="1">
      <c r="A11" s="91" t="s">
        <v>9</v>
      </c>
      <c r="B11" s="23">
        <v>1388</v>
      </c>
      <c r="C11" s="24">
        <v>1884</v>
      </c>
      <c r="D11" s="24">
        <v>2126</v>
      </c>
      <c r="E11" s="24">
        <v>2332</v>
      </c>
      <c r="F11" s="24">
        <v>2789</v>
      </c>
      <c r="G11" s="25">
        <v>2839</v>
      </c>
      <c r="H11" s="29">
        <v>6.4</v>
      </c>
      <c r="I11" s="28">
        <v>7.8</v>
      </c>
      <c r="J11" s="28">
        <v>8.1</v>
      </c>
      <c r="K11" s="28">
        <v>8.3000000000000007</v>
      </c>
      <c r="L11" s="28">
        <v>9.1999999999999993</v>
      </c>
      <c r="M11" s="99">
        <f t="shared" si="1"/>
        <v>9.1999999999999993</v>
      </c>
    </row>
    <row r="12" spans="1:13" s="3" customFormat="1" ht="17.25" customHeight="1">
      <c r="A12" s="91" t="s">
        <v>10</v>
      </c>
      <c r="B12" s="23">
        <v>6914</v>
      </c>
      <c r="C12" s="24">
        <v>8465</v>
      </c>
      <c r="D12" s="24">
        <v>9500</v>
      </c>
      <c r="E12" s="24">
        <v>10092</v>
      </c>
      <c r="F12" s="24">
        <v>9657</v>
      </c>
      <c r="G12" s="25">
        <v>9808</v>
      </c>
      <c r="H12" s="29">
        <v>31.8</v>
      </c>
      <c r="I12" s="28">
        <v>35.1</v>
      </c>
      <c r="J12" s="28">
        <v>36.4</v>
      </c>
      <c r="K12" s="28">
        <v>35.799999999999997</v>
      </c>
      <c r="L12" s="30">
        <f>ROUND(F12/$F$4*100,1)</f>
        <v>32.1</v>
      </c>
      <c r="M12" s="100">
        <f t="shared" si="1"/>
        <v>31.9</v>
      </c>
    </row>
    <row r="13" spans="1:13" s="3" customFormat="1" ht="17.25" customHeight="1">
      <c r="A13" s="33" t="s">
        <v>4</v>
      </c>
      <c r="B13" s="118">
        <v>7706</v>
      </c>
      <c r="C13" s="120">
        <v>9137</v>
      </c>
      <c r="D13" s="120">
        <v>10473</v>
      </c>
      <c r="E13" s="120">
        <v>12297</v>
      </c>
      <c r="F13" s="120">
        <f>SUM(F14:F20)</f>
        <v>14341</v>
      </c>
      <c r="G13" s="121">
        <v>15110</v>
      </c>
      <c r="H13" s="122">
        <v>35.5</v>
      </c>
      <c r="I13" s="7">
        <v>37.9</v>
      </c>
      <c r="J13" s="7">
        <v>40.1</v>
      </c>
      <c r="K13" s="7">
        <v>43.6</v>
      </c>
      <c r="L13" s="7">
        <f>ROUND(F13/$F$4*100,1)</f>
        <v>47.6</v>
      </c>
      <c r="M13" s="98">
        <f t="shared" si="1"/>
        <v>49.1</v>
      </c>
    </row>
    <row r="14" spans="1:13" s="3" customFormat="1" ht="17.25" customHeight="1">
      <c r="A14" s="93" t="s">
        <v>11</v>
      </c>
      <c r="B14" s="23">
        <v>72</v>
      </c>
      <c r="C14" s="24">
        <v>90</v>
      </c>
      <c r="D14" s="24">
        <v>86</v>
      </c>
      <c r="E14" s="24">
        <v>99</v>
      </c>
      <c r="F14" s="24">
        <v>125</v>
      </c>
      <c r="G14" s="25">
        <v>109</v>
      </c>
      <c r="H14" s="29">
        <v>0.3</v>
      </c>
      <c r="I14" s="28">
        <v>0.4</v>
      </c>
      <c r="J14" s="28">
        <v>0.3</v>
      </c>
      <c r="K14" s="28">
        <v>0.3</v>
      </c>
      <c r="L14" s="28">
        <f>ROUND(F14/$F$4*100,1)</f>
        <v>0.4</v>
      </c>
      <c r="M14" s="99">
        <f t="shared" si="1"/>
        <v>0.4</v>
      </c>
    </row>
    <row r="15" spans="1:13" s="3" customFormat="1" ht="17.25" customHeight="1">
      <c r="A15" s="93" t="s">
        <v>12</v>
      </c>
      <c r="B15" s="23">
        <v>774</v>
      </c>
      <c r="C15" s="24">
        <v>875</v>
      </c>
      <c r="D15" s="24">
        <v>878</v>
      </c>
      <c r="E15" s="24">
        <v>930</v>
      </c>
      <c r="F15" s="24">
        <v>1012</v>
      </c>
      <c r="G15" s="25">
        <v>1054</v>
      </c>
      <c r="H15" s="29">
        <v>3.6</v>
      </c>
      <c r="I15" s="28">
        <v>3.6</v>
      </c>
      <c r="J15" s="28">
        <v>3.4</v>
      </c>
      <c r="K15" s="28">
        <v>3.3</v>
      </c>
      <c r="L15" s="28">
        <v>3.3</v>
      </c>
      <c r="M15" s="99">
        <f t="shared" si="1"/>
        <v>3.4</v>
      </c>
    </row>
    <row r="16" spans="1:13" s="3" customFormat="1" ht="17.25" customHeight="1">
      <c r="A16" s="93" t="s">
        <v>13</v>
      </c>
      <c r="B16" s="23">
        <v>2674</v>
      </c>
      <c r="C16" s="24">
        <v>3175</v>
      </c>
      <c r="D16" s="24">
        <v>3528</v>
      </c>
      <c r="E16" s="24">
        <v>3963</v>
      </c>
      <c r="F16" s="24">
        <v>4527</v>
      </c>
      <c r="G16" s="25">
        <v>4693</v>
      </c>
      <c r="H16" s="29">
        <v>12.3</v>
      </c>
      <c r="I16" s="28">
        <v>13.2</v>
      </c>
      <c r="J16" s="28">
        <v>13.5</v>
      </c>
      <c r="K16" s="28">
        <v>14.1</v>
      </c>
      <c r="L16" s="28">
        <f t="shared" ref="L16:L21" si="2">ROUND(F16/$F$4*100,1)</f>
        <v>15</v>
      </c>
      <c r="M16" s="99">
        <f t="shared" si="1"/>
        <v>15.3</v>
      </c>
    </row>
    <row r="17" spans="1:13" s="3" customFormat="1" ht="17.25" customHeight="1">
      <c r="A17" s="93" t="s">
        <v>14</v>
      </c>
      <c r="B17" s="23">
        <v>250</v>
      </c>
      <c r="C17" s="24">
        <v>287</v>
      </c>
      <c r="D17" s="24">
        <v>330</v>
      </c>
      <c r="E17" s="24">
        <v>394</v>
      </c>
      <c r="F17" s="24">
        <v>484</v>
      </c>
      <c r="G17" s="25">
        <v>403</v>
      </c>
      <c r="H17" s="29">
        <v>1.2</v>
      </c>
      <c r="I17" s="28">
        <v>1.2</v>
      </c>
      <c r="J17" s="28">
        <v>1.3</v>
      </c>
      <c r="K17" s="28">
        <v>1.4</v>
      </c>
      <c r="L17" s="28">
        <f t="shared" si="2"/>
        <v>1.6</v>
      </c>
      <c r="M17" s="99">
        <f t="shared" si="1"/>
        <v>1.3</v>
      </c>
    </row>
    <row r="18" spans="1:13" s="3" customFormat="1" ht="17.25" customHeight="1">
      <c r="A18" s="93" t="s">
        <v>15</v>
      </c>
      <c r="B18" s="23">
        <v>99</v>
      </c>
      <c r="C18" s="24">
        <v>100</v>
      </c>
      <c r="D18" s="24">
        <v>114</v>
      </c>
      <c r="E18" s="24">
        <v>191</v>
      </c>
      <c r="F18" s="24">
        <v>232</v>
      </c>
      <c r="G18" s="25">
        <v>240</v>
      </c>
      <c r="H18" s="29">
        <v>0.5</v>
      </c>
      <c r="I18" s="28">
        <v>0.4</v>
      </c>
      <c r="J18" s="28">
        <v>0.4</v>
      </c>
      <c r="K18" s="28">
        <v>0.7</v>
      </c>
      <c r="L18" s="28">
        <f t="shared" si="2"/>
        <v>0.8</v>
      </c>
      <c r="M18" s="99">
        <f t="shared" si="1"/>
        <v>0.8</v>
      </c>
    </row>
    <row r="19" spans="1:13" s="3" customFormat="1" ht="17.25" customHeight="1">
      <c r="A19" s="91" t="s">
        <v>16</v>
      </c>
      <c r="B19" s="23">
        <v>3369</v>
      </c>
      <c r="C19" s="24">
        <v>4168</v>
      </c>
      <c r="D19" s="24">
        <v>5050</v>
      </c>
      <c r="E19" s="24">
        <v>6232</v>
      </c>
      <c r="F19" s="24">
        <v>7460</v>
      </c>
      <c r="G19" s="25">
        <v>8090</v>
      </c>
      <c r="H19" s="29">
        <v>15.5</v>
      </c>
      <c r="I19" s="28">
        <v>17.3</v>
      </c>
      <c r="J19" s="28">
        <v>19.3</v>
      </c>
      <c r="K19" s="28">
        <v>22.1</v>
      </c>
      <c r="L19" s="28">
        <f t="shared" si="2"/>
        <v>24.8</v>
      </c>
      <c r="M19" s="99">
        <f t="shared" si="1"/>
        <v>26.3</v>
      </c>
    </row>
    <row r="20" spans="1:13" s="3" customFormat="1" ht="17.25" customHeight="1">
      <c r="A20" s="93" t="s">
        <v>17</v>
      </c>
      <c r="B20" s="23">
        <v>468</v>
      </c>
      <c r="C20" s="24">
        <v>442</v>
      </c>
      <c r="D20" s="24">
        <v>487</v>
      </c>
      <c r="E20" s="24">
        <v>488</v>
      </c>
      <c r="F20" s="24">
        <v>501</v>
      </c>
      <c r="G20" s="25">
        <v>521</v>
      </c>
      <c r="H20" s="29">
        <v>2.1</v>
      </c>
      <c r="I20" s="28">
        <v>1.8</v>
      </c>
      <c r="J20" s="28">
        <v>1.9</v>
      </c>
      <c r="K20" s="28">
        <v>1.7</v>
      </c>
      <c r="L20" s="30">
        <f t="shared" si="2"/>
        <v>1.7</v>
      </c>
      <c r="M20" s="100">
        <f t="shared" si="1"/>
        <v>1.7</v>
      </c>
    </row>
    <row r="21" spans="1:13" s="3" customFormat="1" ht="17.25" customHeight="1" thickBot="1">
      <c r="A21" s="123" t="s">
        <v>102</v>
      </c>
      <c r="B21" s="12">
        <v>52</v>
      </c>
      <c r="C21" s="26">
        <v>13</v>
      </c>
      <c r="D21" s="26">
        <v>15</v>
      </c>
      <c r="E21" s="26">
        <v>13</v>
      </c>
      <c r="F21" s="26">
        <v>3</v>
      </c>
      <c r="G21" s="27">
        <v>178</v>
      </c>
      <c r="H21" s="31">
        <v>0.2</v>
      </c>
      <c r="I21" s="13">
        <v>0.1</v>
      </c>
      <c r="J21" s="13">
        <v>0.1</v>
      </c>
      <c r="K21" s="13">
        <v>0</v>
      </c>
      <c r="L21" s="13">
        <f t="shared" si="2"/>
        <v>0</v>
      </c>
      <c r="M21" s="101">
        <f t="shared" si="1"/>
        <v>0.6</v>
      </c>
    </row>
    <row r="22" spans="1:13" s="3" customFormat="1" ht="9" customHeight="1" thickBot="1">
      <c r="A22" s="124"/>
      <c r="J22" s="5"/>
      <c r="K22" s="17"/>
      <c r="L22" s="5"/>
      <c r="M22" s="18"/>
    </row>
    <row r="23" spans="1:13" s="3" customFormat="1" ht="17.25" customHeight="1">
      <c r="A23" s="155" t="s">
        <v>29</v>
      </c>
      <c r="B23" s="151" t="s">
        <v>30</v>
      </c>
      <c r="C23" s="154"/>
      <c r="D23" s="6"/>
      <c r="E23" s="6"/>
      <c r="H23" s="6"/>
      <c r="I23" s="6"/>
      <c r="J23" s="6"/>
      <c r="K23" s="6"/>
    </row>
    <row r="24" spans="1:13" s="3" customFormat="1" ht="17.25" customHeight="1" thickBot="1">
      <c r="A24" s="156"/>
      <c r="B24" s="110" t="s">
        <v>56</v>
      </c>
      <c r="C24" s="112" t="s">
        <v>34</v>
      </c>
      <c r="D24" s="19"/>
      <c r="E24" s="19"/>
      <c r="H24" s="20"/>
      <c r="I24" s="20"/>
      <c r="J24" s="19"/>
      <c r="K24" s="19"/>
    </row>
    <row r="25" spans="1:13" s="3" customFormat="1" ht="17.25" customHeight="1" thickTop="1">
      <c r="A25" s="108" t="s">
        <v>1</v>
      </c>
      <c r="B25" s="23">
        <f>B26+B30+B34+B47</f>
        <v>30512</v>
      </c>
      <c r="C25" s="92">
        <f>C26+C30+C34+C47</f>
        <v>100</v>
      </c>
      <c r="D25" s="21"/>
      <c r="E25" s="21"/>
      <c r="H25" s="22"/>
      <c r="I25" s="22"/>
      <c r="J25" s="22"/>
      <c r="K25" s="22"/>
    </row>
    <row r="26" spans="1:13" s="3" customFormat="1" ht="17.25" customHeight="1">
      <c r="A26" s="33" t="s">
        <v>2</v>
      </c>
      <c r="B26" s="118">
        <f>SUM(B27:B29)</f>
        <v>2756</v>
      </c>
      <c r="C26" s="119">
        <f>ROUND(B26/$B$25*100,1)</f>
        <v>9</v>
      </c>
      <c r="D26" s="21"/>
      <c r="E26" s="21"/>
      <c r="H26" s="22"/>
      <c r="I26" s="22"/>
      <c r="J26" s="22"/>
      <c r="K26" s="22"/>
    </row>
    <row r="27" spans="1:13" s="3" customFormat="1" ht="17.25" customHeight="1">
      <c r="A27" s="91" t="s">
        <v>5</v>
      </c>
      <c r="B27" s="23">
        <v>2731</v>
      </c>
      <c r="C27" s="92">
        <f t="shared" ref="C27:C47" si="3">ROUND(B27/$B$25*100,1)</f>
        <v>9</v>
      </c>
      <c r="D27" s="21"/>
      <c r="E27" s="21"/>
      <c r="H27" s="22"/>
      <c r="I27" s="22"/>
      <c r="J27" s="22"/>
      <c r="K27" s="22"/>
    </row>
    <row r="28" spans="1:13" s="3" customFormat="1" ht="17.25" customHeight="1">
      <c r="A28" s="93" t="s">
        <v>6</v>
      </c>
      <c r="B28" s="23">
        <v>20</v>
      </c>
      <c r="C28" s="92">
        <f t="shared" si="3"/>
        <v>0.1</v>
      </c>
      <c r="D28" s="21"/>
      <c r="E28" s="21"/>
      <c r="H28" s="22"/>
      <c r="I28" s="22"/>
      <c r="J28" s="22"/>
      <c r="K28" s="22"/>
    </row>
    <row r="29" spans="1:13" s="3" customFormat="1" ht="17.25" customHeight="1">
      <c r="A29" s="93" t="s">
        <v>7</v>
      </c>
      <c r="B29" s="23">
        <v>5</v>
      </c>
      <c r="C29" s="92">
        <f t="shared" si="3"/>
        <v>0</v>
      </c>
      <c r="D29" s="21"/>
      <c r="E29" s="21"/>
      <c r="H29" s="22"/>
      <c r="I29" s="22"/>
      <c r="J29" s="22"/>
      <c r="K29" s="22"/>
    </row>
    <row r="30" spans="1:13" s="3" customFormat="1" ht="17.25" customHeight="1">
      <c r="A30" s="33" t="s">
        <v>3</v>
      </c>
      <c r="B30" s="118">
        <f>SUM(B31:B33)</f>
        <v>11434</v>
      </c>
      <c r="C30" s="119">
        <f t="shared" si="3"/>
        <v>37.5</v>
      </c>
      <c r="D30" s="21"/>
      <c r="E30" s="21"/>
      <c r="H30" s="22"/>
      <c r="I30" s="22"/>
      <c r="J30" s="22"/>
      <c r="K30" s="22"/>
    </row>
    <row r="31" spans="1:13" s="3" customFormat="1" ht="17.25" customHeight="1">
      <c r="A31" s="91" t="s">
        <v>8</v>
      </c>
      <c r="B31" s="23">
        <v>8</v>
      </c>
      <c r="C31" s="92">
        <f t="shared" si="3"/>
        <v>0</v>
      </c>
      <c r="D31" s="21"/>
      <c r="E31" s="21"/>
      <c r="H31" s="22"/>
      <c r="I31" s="22"/>
      <c r="J31" s="22"/>
      <c r="K31" s="22"/>
    </row>
    <row r="32" spans="1:13" s="3" customFormat="1" ht="17.25" customHeight="1">
      <c r="A32" s="91" t="s">
        <v>9</v>
      </c>
      <c r="B32" s="23">
        <v>2378</v>
      </c>
      <c r="C32" s="92">
        <f t="shared" si="3"/>
        <v>7.8</v>
      </c>
      <c r="D32" s="21"/>
      <c r="E32" s="21"/>
      <c r="H32" s="22"/>
      <c r="I32" s="22"/>
      <c r="J32" s="22"/>
      <c r="K32" s="22"/>
    </row>
    <row r="33" spans="1:14" s="3" customFormat="1" ht="17.25" customHeight="1">
      <c r="A33" s="91" t="s">
        <v>10</v>
      </c>
      <c r="B33" s="23">
        <v>9048</v>
      </c>
      <c r="C33" s="92">
        <f t="shared" si="3"/>
        <v>29.7</v>
      </c>
      <c r="D33" s="21"/>
      <c r="E33" s="21"/>
      <c r="H33" s="22"/>
      <c r="I33" s="22"/>
      <c r="J33" s="22"/>
      <c r="K33" s="22"/>
    </row>
    <row r="34" spans="1:14" s="3" customFormat="1" ht="17.25" customHeight="1">
      <c r="A34" s="33" t="s">
        <v>4</v>
      </c>
      <c r="B34" s="118">
        <f>SUM(B35:B46)</f>
        <v>16104</v>
      </c>
      <c r="C34" s="119">
        <f t="shared" si="3"/>
        <v>52.8</v>
      </c>
      <c r="D34" s="21"/>
      <c r="E34" s="21"/>
      <c r="H34" s="22"/>
      <c r="I34" s="22"/>
      <c r="J34" s="22"/>
      <c r="K34" s="22"/>
    </row>
    <row r="35" spans="1:14" s="3" customFormat="1" ht="17.25" customHeight="1">
      <c r="A35" s="93" t="s">
        <v>11</v>
      </c>
      <c r="B35" s="23">
        <v>100</v>
      </c>
      <c r="C35" s="92">
        <f t="shared" si="3"/>
        <v>0.3</v>
      </c>
      <c r="D35" s="21"/>
      <c r="E35" s="21"/>
      <c r="H35" s="22"/>
      <c r="I35" s="22"/>
      <c r="J35" s="22"/>
      <c r="K35" s="22"/>
    </row>
    <row r="36" spans="1:14" s="3" customFormat="1" ht="17.25" customHeight="1">
      <c r="A36" s="93" t="s">
        <v>18</v>
      </c>
      <c r="B36" s="23">
        <v>287</v>
      </c>
      <c r="C36" s="92">
        <f t="shared" si="3"/>
        <v>0.9</v>
      </c>
      <c r="D36" s="21"/>
      <c r="E36" s="21"/>
      <c r="H36" s="22"/>
      <c r="I36" s="22"/>
      <c r="J36" s="22"/>
      <c r="K36" s="22"/>
    </row>
    <row r="37" spans="1:14" s="3" customFormat="1" ht="17.25" customHeight="1">
      <c r="A37" s="93" t="s">
        <v>19</v>
      </c>
      <c r="B37" s="23">
        <v>827</v>
      </c>
      <c r="C37" s="92">
        <f t="shared" si="3"/>
        <v>2.7</v>
      </c>
      <c r="D37" s="21"/>
      <c r="E37" s="21"/>
      <c r="H37" s="22"/>
      <c r="I37" s="22"/>
      <c r="J37" s="22"/>
      <c r="K37" s="22"/>
    </row>
    <row r="38" spans="1:14" s="3" customFormat="1" ht="17.25" customHeight="1">
      <c r="A38" s="93" t="s">
        <v>31</v>
      </c>
      <c r="B38" s="23">
        <v>3717</v>
      </c>
      <c r="C38" s="92">
        <f t="shared" si="3"/>
        <v>12.2</v>
      </c>
      <c r="D38" s="21"/>
      <c r="E38" s="21"/>
      <c r="H38" s="22"/>
      <c r="I38" s="22"/>
      <c r="J38" s="22"/>
      <c r="K38" s="22"/>
    </row>
    <row r="39" spans="1:14" s="3" customFormat="1" ht="17.25" customHeight="1">
      <c r="A39" s="93" t="s">
        <v>20</v>
      </c>
      <c r="B39" s="23">
        <v>359</v>
      </c>
      <c r="C39" s="92">
        <f t="shared" si="3"/>
        <v>1.2</v>
      </c>
      <c r="D39" s="21"/>
      <c r="E39" s="21"/>
      <c r="H39" s="22"/>
      <c r="I39" s="22"/>
      <c r="J39" s="22"/>
      <c r="K39" s="22"/>
    </row>
    <row r="40" spans="1:14" s="3" customFormat="1" ht="17.25" customHeight="1">
      <c r="A40" s="91" t="s">
        <v>21</v>
      </c>
      <c r="B40" s="23">
        <v>309</v>
      </c>
      <c r="C40" s="92">
        <f t="shared" si="3"/>
        <v>1</v>
      </c>
      <c r="D40" s="21"/>
      <c r="E40" s="21"/>
      <c r="H40" s="22"/>
      <c r="I40" s="22"/>
      <c r="J40" s="22"/>
      <c r="K40" s="22"/>
    </row>
    <row r="41" spans="1:14" s="3" customFormat="1" ht="17.25" customHeight="1">
      <c r="A41" s="91" t="s">
        <v>22</v>
      </c>
      <c r="B41" s="23">
        <v>2766</v>
      </c>
      <c r="C41" s="92">
        <f t="shared" si="3"/>
        <v>9.1</v>
      </c>
      <c r="D41" s="21"/>
      <c r="E41" s="21"/>
      <c r="H41" s="22"/>
      <c r="I41" s="22"/>
      <c r="J41" s="22"/>
      <c r="K41" s="22"/>
    </row>
    <row r="42" spans="1:14" s="3" customFormat="1" ht="17.25" customHeight="1">
      <c r="A42" s="91" t="s">
        <v>23</v>
      </c>
      <c r="B42" s="23">
        <v>2127</v>
      </c>
      <c r="C42" s="92">
        <f t="shared" si="3"/>
        <v>7</v>
      </c>
      <c r="D42" s="21"/>
      <c r="E42" s="21"/>
      <c r="H42" s="22"/>
      <c r="I42" s="22"/>
      <c r="J42" s="22"/>
      <c r="K42" s="22"/>
    </row>
    <row r="43" spans="1:14" s="3" customFormat="1" ht="17.25" customHeight="1">
      <c r="A43" s="91" t="s">
        <v>24</v>
      </c>
      <c r="B43" s="23">
        <v>969</v>
      </c>
      <c r="C43" s="92">
        <f t="shared" si="3"/>
        <v>3.2</v>
      </c>
      <c r="D43" s="21"/>
      <c r="E43" s="21"/>
      <c r="H43" s="22"/>
      <c r="I43" s="22"/>
      <c r="J43" s="22"/>
      <c r="K43" s="22"/>
    </row>
    <row r="44" spans="1:14" s="3" customFormat="1" ht="17.25" customHeight="1">
      <c r="A44" s="91" t="s">
        <v>25</v>
      </c>
      <c r="B44" s="23">
        <v>434</v>
      </c>
      <c r="C44" s="92">
        <f t="shared" si="3"/>
        <v>1.4</v>
      </c>
      <c r="D44" s="21"/>
      <c r="E44" s="21"/>
      <c r="H44" s="22"/>
      <c r="I44" s="22"/>
      <c r="J44" s="22"/>
      <c r="K44" s="22"/>
    </row>
    <row r="45" spans="1:14" s="3" customFormat="1" ht="17.25" customHeight="1">
      <c r="A45" s="91" t="s">
        <v>26</v>
      </c>
      <c r="B45" s="23">
        <v>3673</v>
      </c>
      <c r="C45" s="92">
        <f t="shared" si="3"/>
        <v>12</v>
      </c>
      <c r="D45" s="21"/>
      <c r="E45" s="21"/>
      <c r="H45" s="22"/>
      <c r="I45" s="22"/>
      <c r="J45" s="22"/>
      <c r="K45" s="22"/>
    </row>
    <row r="46" spans="1:14" s="3" customFormat="1" ht="17.25" customHeight="1">
      <c r="A46" s="94" t="s">
        <v>27</v>
      </c>
      <c r="B46" s="32">
        <v>536</v>
      </c>
      <c r="C46" s="95">
        <f t="shared" si="3"/>
        <v>1.8</v>
      </c>
      <c r="D46" s="21"/>
      <c r="E46" s="21"/>
      <c r="H46" s="22"/>
      <c r="I46" s="22"/>
      <c r="J46" s="22"/>
      <c r="K46" s="22"/>
    </row>
    <row r="47" spans="1:14" s="3" customFormat="1" ht="17.25" customHeight="1" thickBot="1">
      <c r="A47" s="96" t="s">
        <v>101</v>
      </c>
      <c r="B47" s="12">
        <v>218</v>
      </c>
      <c r="C47" s="97">
        <f t="shared" si="3"/>
        <v>0.7</v>
      </c>
      <c r="D47" s="21"/>
      <c r="E47" s="21"/>
      <c r="H47" s="22"/>
      <c r="I47" s="22"/>
      <c r="J47" s="22"/>
      <c r="K47" s="22"/>
    </row>
    <row r="48" spans="1:14" s="3" customFormat="1" ht="17.25" customHeight="1">
      <c r="A48" s="16" t="s">
        <v>104</v>
      </c>
      <c r="E48" s="4"/>
      <c r="N48" s="4"/>
    </row>
    <row r="49" spans="1:7" ht="9" customHeight="1" thickBot="1"/>
    <row r="50" spans="1:7" ht="17.25" customHeight="1">
      <c r="A50" s="155" t="s">
        <v>29</v>
      </c>
      <c r="B50" s="151" t="s">
        <v>32</v>
      </c>
      <c r="C50" s="152"/>
      <c r="D50" s="151" t="s">
        <v>91</v>
      </c>
      <c r="E50" s="152"/>
      <c r="F50" s="151" t="s">
        <v>106</v>
      </c>
      <c r="G50" s="154"/>
    </row>
    <row r="51" spans="1:7" ht="17.25" customHeight="1" thickBot="1">
      <c r="A51" s="156"/>
      <c r="B51" s="110" t="s">
        <v>56</v>
      </c>
      <c r="C51" s="111" t="s">
        <v>34</v>
      </c>
      <c r="D51" s="110" t="s">
        <v>56</v>
      </c>
      <c r="E51" s="111" t="s">
        <v>34</v>
      </c>
      <c r="F51" s="110" t="s">
        <v>56</v>
      </c>
      <c r="G51" s="112" t="s">
        <v>34</v>
      </c>
    </row>
    <row r="52" spans="1:7" ht="17.25" customHeight="1" thickTop="1">
      <c r="A52" s="108" t="s">
        <v>1</v>
      </c>
      <c r="B52" s="48">
        <v>28807</v>
      </c>
      <c r="C52" s="109">
        <f>C53+C57+C61+C76</f>
        <v>100.1</v>
      </c>
      <c r="D52" s="48">
        <v>28683</v>
      </c>
      <c r="E52" s="109">
        <v>100</v>
      </c>
      <c r="F52" s="48">
        <v>27569</v>
      </c>
      <c r="G52" s="63">
        <v>100</v>
      </c>
    </row>
    <row r="53" spans="1:7" ht="17.25" customHeight="1">
      <c r="A53" s="33" t="s">
        <v>2</v>
      </c>
      <c r="B53" s="41">
        <v>2121</v>
      </c>
      <c r="C53" s="102">
        <f>ROUND(B53/$B$52*100,1)</f>
        <v>7.4</v>
      </c>
      <c r="D53" s="41">
        <v>1943</v>
      </c>
      <c r="E53" s="102">
        <v>6.8415492958000002</v>
      </c>
      <c r="F53" s="41">
        <v>1752</v>
      </c>
      <c r="G53" s="8">
        <f t="shared" ref="G53:G76" si="4">ROUND(F53/$F$52*100,1)</f>
        <v>6.4</v>
      </c>
    </row>
    <row r="54" spans="1:7" ht="17.25" customHeight="1">
      <c r="A54" s="36" t="s">
        <v>54</v>
      </c>
      <c r="B54" s="42">
        <v>2117</v>
      </c>
      <c r="C54" s="103">
        <f t="shared" ref="C54:C76" si="5">ROUND(B54/$B$52*100,1)</f>
        <v>7.3</v>
      </c>
      <c r="D54" s="42">
        <v>1940</v>
      </c>
      <c r="E54" s="103">
        <v>6.7635881881</v>
      </c>
      <c r="F54" s="42">
        <v>1749</v>
      </c>
      <c r="G54" s="9">
        <f t="shared" si="4"/>
        <v>6.3</v>
      </c>
    </row>
    <row r="55" spans="1:7" ht="17.25" customHeight="1">
      <c r="A55" s="37" t="s">
        <v>55</v>
      </c>
      <c r="B55" s="46">
        <v>2072</v>
      </c>
      <c r="C55" s="104">
        <f t="shared" si="5"/>
        <v>7.2</v>
      </c>
      <c r="D55" s="46">
        <v>1897</v>
      </c>
      <c r="E55" s="104">
        <v>6.6136736045999998</v>
      </c>
      <c r="F55" s="46">
        <v>1705</v>
      </c>
      <c r="G55" s="40">
        <f t="shared" si="4"/>
        <v>6.2</v>
      </c>
    </row>
    <row r="56" spans="1:7" ht="17.25" customHeight="1">
      <c r="A56" s="38" t="s">
        <v>53</v>
      </c>
      <c r="B56" s="44">
        <v>4</v>
      </c>
      <c r="C56" s="105">
        <f t="shared" si="5"/>
        <v>0</v>
      </c>
      <c r="D56" s="44">
        <v>3</v>
      </c>
      <c r="E56" s="105">
        <v>1.0459157E-2</v>
      </c>
      <c r="F56" s="44">
        <v>3</v>
      </c>
      <c r="G56" s="11">
        <f t="shared" si="4"/>
        <v>0</v>
      </c>
    </row>
    <row r="57" spans="1:7" ht="17.25" customHeight="1">
      <c r="A57" s="33" t="s">
        <v>3</v>
      </c>
      <c r="B57" s="41">
        <v>10155</v>
      </c>
      <c r="C57" s="102">
        <f t="shared" si="5"/>
        <v>35.299999999999997</v>
      </c>
      <c r="D57" s="41">
        <v>10316</v>
      </c>
      <c r="E57" s="102">
        <v>36</v>
      </c>
      <c r="F57" s="41">
        <v>9726</v>
      </c>
      <c r="G57" s="8">
        <f t="shared" si="4"/>
        <v>35.299999999999997</v>
      </c>
    </row>
    <row r="58" spans="1:7" ht="17.25" customHeight="1">
      <c r="A58" s="36" t="s">
        <v>50</v>
      </c>
      <c r="B58" s="42">
        <v>9</v>
      </c>
      <c r="C58" s="103">
        <f t="shared" si="5"/>
        <v>0</v>
      </c>
      <c r="D58" s="42">
        <v>12</v>
      </c>
      <c r="E58" s="103">
        <v>4.1836628000000001E-2</v>
      </c>
      <c r="F58" s="42">
        <v>6</v>
      </c>
      <c r="G58" s="9">
        <f t="shared" si="4"/>
        <v>0</v>
      </c>
    </row>
    <row r="59" spans="1:7" ht="17.25" customHeight="1">
      <c r="A59" s="37" t="s">
        <v>51</v>
      </c>
      <c r="B59" s="43">
        <v>1936</v>
      </c>
      <c r="C59" s="106">
        <f t="shared" si="5"/>
        <v>6.7</v>
      </c>
      <c r="D59" s="43">
        <v>2057</v>
      </c>
      <c r="E59" s="106">
        <v>7.1714953108000001</v>
      </c>
      <c r="F59" s="43">
        <v>1818</v>
      </c>
      <c r="G59" s="10">
        <f t="shared" si="4"/>
        <v>6.6</v>
      </c>
    </row>
    <row r="60" spans="1:7" ht="17.25" customHeight="1">
      <c r="A60" s="38" t="s">
        <v>52</v>
      </c>
      <c r="B60" s="44">
        <v>8210</v>
      </c>
      <c r="C60" s="105">
        <f t="shared" si="5"/>
        <v>28.5</v>
      </c>
      <c r="D60" s="44">
        <v>8247</v>
      </c>
      <c r="E60" s="105">
        <v>28.752222570899999</v>
      </c>
      <c r="F60" s="44">
        <v>7902</v>
      </c>
      <c r="G60" s="11">
        <f t="shared" si="4"/>
        <v>28.7</v>
      </c>
    </row>
    <row r="61" spans="1:7" ht="17.25" customHeight="1">
      <c r="A61" s="33" t="s">
        <v>4</v>
      </c>
      <c r="B61" s="41">
        <v>15162</v>
      </c>
      <c r="C61" s="102">
        <f t="shared" si="5"/>
        <v>52.6</v>
      </c>
      <c r="D61" s="41">
        <v>16141</v>
      </c>
      <c r="E61" s="102">
        <v>56.3</v>
      </c>
      <c r="F61" s="41">
        <v>15584</v>
      </c>
      <c r="G61" s="8">
        <f t="shared" si="4"/>
        <v>56.5</v>
      </c>
    </row>
    <row r="62" spans="1:7" ht="17.25" customHeight="1">
      <c r="A62" s="36" t="s">
        <v>35</v>
      </c>
      <c r="B62" s="42">
        <v>81</v>
      </c>
      <c r="C62" s="103">
        <f t="shared" si="5"/>
        <v>0.3</v>
      </c>
      <c r="D62" s="42">
        <v>74</v>
      </c>
      <c r="E62" s="103">
        <v>0.25799253909999997</v>
      </c>
      <c r="F62" s="42">
        <v>89</v>
      </c>
      <c r="G62" s="9">
        <f t="shared" si="4"/>
        <v>0.3</v>
      </c>
    </row>
    <row r="63" spans="1:7" ht="17.25" customHeight="1">
      <c r="A63" s="37" t="s">
        <v>36</v>
      </c>
      <c r="B63" s="43">
        <v>207</v>
      </c>
      <c r="C63" s="106">
        <f t="shared" si="5"/>
        <v>0.7</v>
      </c>
      <c r="D63" s="43">
        <v>233</v>
      </c>
      <c r="E63" s="106">
        <v>0.81232785969999999</v>
      </c>
      <c r="F63" s="43">
        <v>251</v>
      </c>
      <c r="G63" s="10">
        <f t="shared" si="4"/>
        <v>0.9</v>
      </c>
    </row>
    <row r="64" spans="1:7" ht="17.25" customHeight="1">
      <c r="A64" s="37" t="s">
        <v>37</v>
      </c>
      <c r="B64" s="43">
        <v>804</v>
      </c>
      <c r="C64" s="106">
        <f t="shared" si="5"/>
        <v>2.8</v>
      </c>
      <c r="D64" s="43">
        <v>717</v>
      </c>
      <c r="E64" s="106">
        <v>2.4997385210999998</v>
      </c>
      <c r="F64" s="43">
        <v>678</v>
      </c>
      <c r="G64" s="10">
        <f t="shared" si="4"/>
        <v>2.5</v>
      </c>
    </row>
    <row r="65" spans="1:7" ht="17.25" customHeight="1">
      <c r="A65" s="37" t="s">
        <v>38</v>
      </c>
      <c r="B65" s="43">
        <v>3422</v>
      </c>
      <c r="C65" s="106">
        <f t="shared" si="5"/>
        <v>11.9</v>
      </c>
      <c r="D65" s="43">
        <v>3389</v>
      </c>
      <c r="E65" s="106">
        <v>11.815361015200001</v>
      </c>
      <c r="F65" s="43">
        <v>3292</v>
      </c>
      <c r="G65" s="10">
        <f t="shared" si="4"/>
        <v>11.9</v>
      </c>
    </row>
    <row r="66" spans="1:7" ht="17.25" customHeight="1">
      <c r="A66" s="37" t="s">
        <v>39</v>
      </c>
      <c r="B66" s="43">
        <v>404</v>
      </c>
      <c r="C66" s="106">
        <f t="shared" si="5"/>
        <v>1.4</v>
      </c>
      <c r="D66" s="43">
        <v>376</v>
      </c>
      <c r="E66" s="106">
        <v>1.3108810097000001</v>
      </c>
      <c r="F66" s="43">
        <v>346</v>
      </c>
      <c r="G66" s="10">
        <f t="shared" si="4"/>
        <v>1.3</v>
      </c>
    </row>
    <row r="67" spans="1:7" ht="17.25" customHeight="1">
      <c r="A67" s="37" t="s">
        <v>40</v>
      </c>
      <c r="B67" s="43">
        <v>368</v>
      </c>
      <c r="C67" s="106">
        <f t="shared" si="5"/>
        <v>1.3</v>
      </c>
      <c r="D67" s="43">
        <v>486</v>
      </c>
      <c r="E67" s="106">
        <v>1.6943834327</v>
      </c>
      <c r="F67" s="43">
        <v>383</v>
      </c>
      <c r="G67" s="10">
        <f t="shared" si="4"/>
        <v>1.4</v>
      </c>
    </row>
    <row r="68" spans="1:7" ht="17.25" customHeight="1">
      <c r="A68" s="37" t="s">
        <v>41</v>
      </c>
      <c r="B68" s="43">
        <v>536</v>
      </c>
      <c r="C68" s="106">
        <f t="shared" si="5"/>
        <v>1.9</v>
      </c>
      <c r="D68" s="43">
        <v>530</v>
      </c>
      <c r="E68" s="106">
        <v>1.8477844019</v>
      </c>
      <c r="F68" s="43">
        <v>559</v>
      </c>
      <c r="G68" s="10">
        <f t="shared" si="4"/>
        <v>2</v>
      </c>
    </row>
    <row r="69" spans="1:7" ht="17.25" customHeight="1">
      <c r="A69" s="37" t="s">
        <v>42</v>
      </c>
      <c r="B69" s="43">
        <v>2679</v>
      </c>
      <c r="C69" s="106">
        <f t="shared" si="5"/>
        <v>9.3000000000000007</v>
      </c>
      <c r="D69" s="43">
        <v>2812</v>
      </c>
      <c r="E69" s="106">
        <v>9.8037164871000009</v>
      </c>
      <c r="F69" s="43">
        <v>2369</v>
      </c>
      <c r="G69" s="10">
        <f t="shared" si="4"/>
        <v>8.6</v>
      </c>
    </row>
    <row r="70" spans="1:7" ht="17.25" customHeight="1">
      <c r="A70" s="37" t="s">
        <v>43</v>
      </c>
      <c r="B70" s="43">
        <v>1002</v>
      </c>
      <c r="C70" s="106">
        <f t="shared" si="5"/>
        <v>3.5</v>
      </c>
      <c r="D70" s="43">
        <v>1055</v>
      </c>
      <c r="E70" s="106">
        <v>3.6781368754999999</v>
      </c>
      <c r="F70" s="43">
        <v>1013</v>
      </c>
      <c r="G70" s="10">
        <f t="shared" si="4"/>
        <v>3.7</v>
      </c>
    </row>
    <row r="71" spans="1:7" ht="17.25" customHeight="1">
      <c r="A71" s="37" t="s">
        <v>44</v>
      </c>
      <c r="B71" s="43">
        <v>909</v>
      </c>
      <c r="C71" s="106">
        <f t="shared" si="5"/>
        <v>3.2</v>
      </c>
      <c r="D71" s="43">
        <v>981</v>
      </c>
      <c r="E71" s="106">
        <v>3.4201443363999999</v>
      </c>
      <c r="F71" s="43">
        <v>1044</v>
      </c>
      <c r="G71" s="10">
        <f t="shared" si="4"/>
        <v>3.8</v>
      </c>
    </row>
    <row r="72" spans="1:7" ht="17.25" customHeight="1">
      <c r="A72" s="37" t="s">
        <v>45</v>
      </c>
      <c r="B72" s="43">
        <v>2640</v>
      </c>
      <c r="C72" s="106">
        <f t="shared" si="5"/>
        <v>9.1999999999999993</v>
      </c>
      <c r="D72" s="43">
        <v>3195</v>
      </c>
      <c r="E72" s="106">
        <v>11.1390021964</v>
      </c>
      <c r="F72" s="43">
        <v>3329</v>
      </c>
      <c r="G72" s="10">
        <f t="shared" si="4"/>
        <v>12.1</v>
      </c>
    </row>
    <row r="73" spans="1:7" ht="17.25" customHeight="1">
      <c r="A73" s="37" t="s">
        <v>46</v>
      </c>
      <c r="B73" s="43">
        <v>240</v>
      </c>
      <c r="C73" s="106">
        <f t="shared" si="5"/>
        <v>0.8</v>
      </c>
      <c r="D73" s="43">
        <v>348</v>
      </c>
      <c r="E73" s="106">
        <v>1.2132622111</v>
      </c>
      <c r="F73" s="43">
        <v>315</v>
      </c>
      <c r="G73" s="10">
        <f t="shared" si="4"/>
        <v>1.1000000000000001</v>
      </c>
    </row>
    <row r="74" spans="1:7" ht="17.25" customHeight="1">
      <c r="A74" s="37" t="s">
        <v>47</v>
      </c>
      <c r="B74" s="43">
        <v>1332</v>
      </c>
      <c r="C74" s="106">
        <f t="shared" si="5"/>
        <v>4.5999999999999996</v>
      </c>
      <c r="D74" s="43">
        <v>1295</v>
      </c>
      <c r="E74" s="106">
        <v>4.5148694348999996</v>
      </c>
      <c r="F74" s="43">
        <v>1269</v>
      </c>
      <c r="G74" s="10">
        <f t="shared" si="4"/>
        <v>4.5999999999999996</v>
      </c>
    </row>
    <row r="75" spans="1:7" ht="17.25" customHeight="1">
      <c r="A75" s="38" t="s">
        <v>48</v>
      </c>
      <c r="B75" s="44">
        <v>538</v>
      </c>
      <c r="C75" s="105">
        <f t="shared" si="5"/>
        <v>1.9</v>
      </c>
      <c r="D75" s="44">
        <v>650</v>
      </c>
      <c r="E75" s="105">
        <v>2.2661506816000001</v>
      </c>
      <c r="F75" s="44">
        <v>647</v>
      </c>
      <c r="G75" s="11">
        <f t="shared" si="4"/>
        <v>2.2999999999999998</v>
      </c>
    </row>
    <row r="76" spans="1:7" ht="17.25" customHeight="1" thickBot="1">
      <c r="A76" s="39" t="s">
        <v>49</v>
      </c>
      <c r="B76" s="45">
        <v>1369</v>
      </c>
      <c r="C76" s="107">
        <f t="shared" si="5"/>
        <v>4.8</v>
      </c>
      <c r="D76" s="45">
        <v>283</v>
      </c>
      <c r="E76" s="107">
        <v>0.9866471429</v>
      </c>
      <c r="F76" s="45">
        <v>507</v>
      </c>
      <c r="G76" s="14">
        <f t="shared" si="4"/>
        <v>1.8</v>
      </c>
    </row>
    <row r="77" spans="1:7" ht="17.25" customHeight="1">
      <c r="A77" s="34" t="s">
        <v>105</v>
      </c>
      <c r="B77" s="3"/>
      <c r="C77" s="4"/>
      <c r="E77" s="35" t="s">
        <v>28</v>
      </c>
    </row>
    <row r="78" spans="1:7" ht="17.25" customHeight="1">
      <c r="A78" s="15"/>
      <c r="B78" s="15"/>
      <c r="E78" s="117" t="s">
        <v>100</v>
      </c>
    </row>
  </sheetData>
  <mergeCells count="9">
    <mergeCell ref="B2:G2"/>
    <mergeCell ref="H2:M2"/>
    <mergeCell ref="A50:A51"/>
    <mergeCell ref="D50:E50"/>
    <mergeCell ref="A2:A3"/>
    <mergeCell ref="A23:A24"/>
    <mergeCell ref="B23:C23"/>
    <mergeCell ref="B50:C50"/>
    <mergeCell ref="F50:G50"/>
  </mergeCells>
  <phoneticPr fontId="2"/>
  <printOptions gridLinesSet="0"/>
  <pageMargins left="0.87" right="0.54" top="0.98425196850393704" bottom="0.98425196850393704" header="0.5" footer="0.5"/>
  <pageSetup paperSize="9" scale="76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S50～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産業別就業人口</dc:title>
  <dc:creator>茅野市役所</dc:creator>
  <cp:lastModifiedBy>茅野市企画課</cp:lastModifiedBy>
  <cp:lastPrinted>2022-05-27T06:28:55Z</cp:lastPrinted>
  <dcterms:created xsi:type="dcterms:W3CDTF">2015-04-14T02:16:25Z</dcterms:created>
  <dcterms:modified xsi:type="dcterms:W3CDTF">2022-05-27T07:05:37Z</dcterms:modified>
</cp:coreProperties>
</file>