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7_農林業\Ｒ2調査\"/>
    </mc:Choice>
  </mc:AlternateContent>
  <bookViews>
    <workbookView xWindow="120" yWindow="165" windowWidth="9105" windowHeight="5130" activeTab="1"/>
  </bookViews>
  <sheets>
    <sheet name="総農家における販売農家、自給的農家数の推移" sheetId="5" r:id="rId1"/>
    <sheet name="グラフ（１）" sheetId="17" r:id="rId2"/>
    <sheet name="グラフ（２）" sheetId="4" r:id="rId3"/>
    <sheet name="Ｒ2" sheetId="18" r:id="rId4"/>
    <sheet name="H27" sheetId="15" r:id="rId5"/>
    <sheet name="H22" sheetId="8" r:id="rId6"/>
    <sheet name="H17" sheetId="13" r:id="rId7"/>
    <sheet name="H12" sheetId="12" r:id="rId8"/>
    <sheet name="H7" sheetId="11" r:id="rId9"/>
    <sheet name="H2" sheetId="10" r:id="rId10"/>
    <sheet name="S60" sheetId="9" r:id="rId11"/>
    <sheet name="S50～" sheetId="7" r:id="rId12"/>
    <sheet name="S35～" sheetId="6" r:id="rId13"/>
  </sheets>
  <definedNames>
    <definedName name="_xlnm.Print_Area" localSheetId="2">'グラフ（２）'!$A$1:$H$27</definedName>
  </definedNames>
  <calcPr calcId="152511"/>
</workbook>
</file>

<file path=xl/calcChain.xml><?xml version="1.0" encoding="utf-8"?>
<calcChain xmlns="http://schemas.openxmlformats.org/spreadsheetml/2006/main">
  <c r="M16" i="5" l="1"/>
  <c r="M15" i="5"/>
  <c r="M14" i="5"/>
  <c r="N15" i="5"/>
  <c r="N16" i="5"/>
  <c r="F15" i="5"/>
  <c r="F16" i="5"/>
  <c r="F14" i="5"/>
  <c r="E16" i="5"/>
  <c r="D16" i="5"/>
  <c r="E15" i="5"/>
  <c r="G15" i="5"/>
  <c r="H15" i="5"/>
  <c r="I15" i="5"/>
  <c r="J15" i="5"/>
  <c r="K15" i="5"/>
  <c r="L15" i="5"/>
  <c r="D15" i="5"/>
  <c r="N12" i="5"/>
  <c r="F13" i="18"/>
  <c r="F12" i="5"/>
  <c r="E11" i="5"/>
  <c r="F11" i="5" s="1"/>
  <c r="H13" i="18"/>
  <c r="K12" i="17"/>
  <c r="J12" i="17"/>
  <c r="H21" i="17"/>
  <c r="H15" i="17"/>
  <c r="H13" i="17"/>
  <c r="F15" i="17"/>
  <c r="F14" i="17"/>
  <c r="F13" i="17"/>
  <c r="K11" i="17" l="1"/>
  <c r="K10" i="17"/>
  <c r="J11" i="17"/>
  <c r="J10" i="17"/>
  <c r="H14" i="18" l="1"/>
  <c r="K10" i="18"/>
  <c r="L10" i="18" s="1"/>
  <c r="I10" i="18"/>
  <c r="J10" i="18" s="1"/>
  <c r="G10" i="18"/>
  <c r="H10" i="18" s="1"/>
  <c r="E10" i="18"/>
  <c r="F10" i="18" s="1"/>
  <c r="H22" i="18"/>
  <c r="F22" i="18"/>
  <c r="H21" i="18"/>
  <c r="F21" i="18"/>
  <c r="H20" i="18"/>
  <c r="F20" i="18"/>
  <c r="H19" i="18"/>
  <c r="F19" i="18"/>
  <c r="H18" i="18"/>
  <c r="F18" i="18"/>
  <c r="H17" i="18"/>
  <c r="F17" i="18"/>
  <c r="H16" i="18"/>
  <c r="F16" i="18"/>
  <c r="H15" i="18"/>
  <c r="F15" i="18"/>
  <c r="F14" i="18"/>
  <c r="H14" i="17"/>
  <c r="H16" i="17"/>
  <c r="H17" i="17"/>
  <c r="H18" i="17"/>
  <c r="H19" i="17"/>
  <c r="H20" i="17"/>
  <c r="F16" i="17"/>
  <c r="F17" i="17"/>
  <c r="F18" i="17"/>
  <c r="F19" i="17"/>
  <c r="F20" i="17"/>
  <c r="F21" i="17"/>
  <c r="N14" i="5" l="1"/>
  <c r="G14" i="5"/>
  <c r="H14" i="5"/>
  <c r="I14" i="5"/>
  <c r="J14" i="5"/>
  <c r="K14" i="5"/>
  <c r="L14" i="5"/>
  <c r="G16" i="5"/>
  <c r="H16" i="5"/>
  <c r="I16" i="5"/>
  <c r="J16" i="5"/>
  <c r="K16" i="5"/>
  <c r="L16" i="5"/>
  <c r="D14" i="5"/>
  <c r="N7" i="5" l="1"/>
  <c r="N6" i="5"/>
  <c r="L7" i="5"/>
  <c r="L6" i="5"/>
  <c r="J7" i="5"/>
  <c r="J6" i="5"/>
  <c r="E6" i="5" l="1"/>
  <c r="F6" i="5" s="1"/>
  <c r="E10" i="5"/>
  <c r="F10" i="5" s="1"/>
  <c r="E9" i="5"/>
  <c r="E8" i="5"/>
  <c r="F8" i="5" s="1"/>
  <c r="E7" i="5"/>
  <c r="F7" i="5" s="1"/>
  <c r="F9" i="5" l="1"/>
  <c r="E14" i="5"/>
  <c r="R4" i="4"/>
  <c r="R5" i="4"/>
  <c r="R6" i="4"/>
  <c r="R7" i="4"/>
  <c r="R8" i="4"/>
  <c r="R9" i="4"/>
  <c r="R10" i="4"/>
  <c r="R11" i="4"/>
  <c r="R3" i="4"/>
  <c r="L19" i="15"/>
  <c r="J19" i="15"/>
  <c r="H19" i="15"/>
  <c r="F19" i="15"/>
  <c r="L18" i="15"/>
  <c r="J18" i="15"/>
  <c r="H18" i="15"/>
  <c r="F18" i="15"/>
  <c r="L17" i="15"/>
  <c r="J17" i="15"/>
  <c r="H17" i="15"/>
  <c r="F17" i="15"/>
  <c r="L16" i="15"/>
  <c r="J16" i="15"/>
  <c r="H16" i="15"/>
  <c r="F16" i="15"/>
  <c r="L15" i="15"/>
  <c r="J15" i="15"/>
  <c r="H15" i="15"/>
  <c r="F15" i="15"/>
  <c r="L14" i="15"/>
  <c r="J14" i="15"/>
  <c r="H14" i="15"/>
  <c r="F14" i="15"/>
  <c r="L13" i="15"/>
  <c r="J13" i="15"/>
  <c r="H13" i="15"/>
  <c r="F13" i="15"/>
  <c r="L12" i="15"/>
  <c r="J12" i="15"/>
  <c r="H12" i="15"/>
  <c r="F12" i="15"/>
  <c r="L11" i="15"/>
  <c r="J11" i="15"/>
  <c r="F11" i="15"/>
  <c r="K10" i="15"/>
  <c r="L10" i="15" s="1"/>
  <c r="I10" i="15"/>
  <c r="J10" i="15" s="1"/>
  <c r="G10" i="15"/>
  <c r="H10" i="15" s="1"/>
  <c r="E10" i="15"/>
  <c r="F10" i="15" s="1"/>
  <c r="M14" i="8"/>
  <c r="M13" i="8"/>
  <c r="M12" i="8"/>
  <c r="M11" i="8"/>
  <c r="M10" i="8"/>
  <c r="M9" i="8"/>
  <c r="M8" i="8"/>
  <c r="M7" i="8"/>
  <c r="M6" i="8"/>
  <c r="K14" i="8"/>
  <c r="K13" i="8"/>
  <c r="K12" i="8"/>
  <c r="K11" i="8"/>
  <c r="K10" i="8"/>
  <c r="K9" i="8"/>
  <c r="K8" i="8"/>
  <c r="K7" i="8"/>
  <c r="K6" i="8"/>
  <c r="I14" i="8"/>
  <c r="I13" i="8"/>
  <c r="I12" i="8"/>
  <c r="I11" i="8"/>
  <c r="I10" i="8"/>
  <c r="I9" i="8"/>
  <c r="I8" i="8"/>
  <c r="I7" i="8"/>
  <c r="I6" i="8"/>
  <c r="G14" i="8"/>
  <c r="G13" i="8"/>
  <c r="G12" i="8"/>
  <c r="G11" i="8"/>
  <c r="G10" i="8"/>
  <c r="G9" i="8"/>
  <c r="G8" i="8"/>
  <c r="G7" i="8"/>
  <c r="G6" i="8"/>
  <c r="D5" i="8"/>
  <c r="F5" i="8"/>
  <c r="G5" i="8"/>
  <c r="H5" i="8"/>
  <c r="J5" i="8"/>
  <c r="K5" i="8"/>
  <c r="L5" i="8"/>
  <c r="M5" i="8"/>
  <c r="K5" i="13"/>
  <c r="L14" i="13"/>
  <c r="L13" i="13"/>
  <c r="L12" i="13"/>
  <c r="L11" i="13"/>
  <c r="L10" i="13"/>
  <c r="L9" i="13"/>
  <c r="L8" i="13"/>
  <c r="L7" i="13"/>
  <c r="L6" i="13"/>
  <c r="C5" i="13"/>
  <c r="F5" i="13" s="1"/>
  <c r="E5" i="13"/>
  <c r="G5" i="13"/>
  <c r="H5" i="13"/>
  <c r="I5" i="13"/>
  <c r="F6" i="13"/>
  <c r="H6" i="13"/>
  <c r="J6" i="13"/>
  <c r="F7" i="13"/>
  <c r="H7" i="13"/>
  <c r="J7" i="13"/>
  <c r="F8" i="13"/>
  <c r="H8" i="13"/>
  <c r="J8" i="13"/>
  <c r="F9" i="13"/>
  <c r="H9" i="13"/>
  <c r="J9" i="13"/>
  <c r="F10" i="13"/>
  <c r="H10" i="13"/>
  <c r="J10" i="13"/>
  <c r="F11" i="13"/>
  <c r="H11" i="13"/>
  <c r="J11" i="13"/>
  <c r="F12" i="13"/>
  <c r="H12" i="13"/>
  <c r="J12" i="13"/>
  <c r="F13" i="13"/>
  <c r="H13" i="13"/>
  <c r="J13" i="13"/>
  <c r="F14" i="13"/>
  <c r="H14" i="13"/>
  <c r="J14" i="13"/>
  <c r="C5" i="12"/>
  <c r="E5" i="12"/>
  <c r="G5" i="12"/>
  <c r="I5" i="12"/>
  <c r="F6" i="12"/>
  <c r="H6" i="12"/>
  <c r="J6" i="12"/>
  <c r="F7" i="12"/>
  <c r="H7" i="12"/>
  <c r="J7" i="12"/>
  <c r="F8" i="12"/>
  <c r="H8" i="12"/>
  <c r="J8" i="12"/>
  <c r="F9" i="12"/>
  <c r="H9" i="12"/>
  <c r="J9" i="12"/>
  <c r="F10" i="12"/>
  <c r="H10" i="12"/>
  <c r="J10" i="12"/>
  <c r="F11" i="12"/>
  <c r="H11" i="12"/>
  <c r="J11" i="12"/>
  <c r="F12" i="12"/>
  <c r="H12" i="12"/>
  <c r="J12" i="12"/>
  <c r="F13" i="12"/>
  <c r="H13" i="12"/>
  <c r="J13" i="12"/>
  <c r="F14" i="12"/>
  <c r="H14" i="12"/>
  <c r="J14" i="12"/>
  <c r="C5" i="11"/>
  <c r="E5" i="11"/>
  <c r="F5" i="11"/>
  <c r="G5" i="11"/>
  <c r="I5" i="11"/>
  <c r="F6" i="11"/>
  <c r="H6" i="11"/>
  <c r="J6" i="11"/>
  <c r="F7" i="11"/>
  <c r="H7" i="11"/>
  <c r="J7" i="11"/>
  <c r="F8" i="11"/>
  <c r="H8" i="11"/>
  <c r="J8" i="11"/>
  <c r="F9" i="11"/>
  <c r="H9" i="11"/>
  <c r="J9" i="11"/>
  <c r="F10" i="11"/>
  <c r="H10" i="11"/>
  <c r="J10" i="11"/>
  <c r="F11" i="11"/>
  <c r="H11" i="11"/>
  <c r="J11" i="11"/>
  <c r="F12" i="11"/>
  <c r="H12" i="11"/>
  <c r="J12" i="11"/>
  <c r="F13" i="11"/>
  <c r="H13" i="11"/>
  <c r="J13" i="11"/>
  <c r="F14" i="11"/>
  <c r="H14" i="11"/>
  <c r="J14" i="11"/>
  <c r="E5" i="10"/>
  <c r="C5" i="10"/>
  <c r="F5" i="10"/>
  <c r="G5" i="10"/>
  <c r="I5" i="10"/>
  <c r="F6" i="10"/>
  <c r="H6" i="10"/>
  <c r="J6" i="10"/>
  <c r="F7" i="10"/>
  <c r="H7" i="10"/>
  <c r="J7" i="10"/>
  <c r="F8" i="10"/>
  <c r="H8" i="10"/>
  <c r="J8" i="10"/>
  <c r="F9" i="10"/>
  <c r="H9" i="10"/>
  <c r="J9" i="10"/>
  <c r="F10" i="10"/>
  <c r="H10" i="10"/>
  <c r="J10" i="10"/>
  <c r="F11" i="10"/>
  <c r="H11" i="10"/>
  <c r="J11" i="10"/>
  <c r="F12" i="10"/>
  <c r="H12" i="10"/>
  <c r="J12" i="10"/>
  <c r="F13" i="10"/>
  <c r="H13" i="10"/>
  <c r="J13" i="10"/>
  <c r="F14" i="10"/>
  <c r="H14" i="10"/>
  <c r="J14" i="10"/>
  <c r="H5" i="9"/>
  <c r="F5" i="9"/>
  <c r="G5" i="9"/>
  <c r="D5" i="9"/>
  <c r="E5" i="9"/>
  <c r="I14" i="9"/>
  <c r="I13" i="9"/>
  <c r="I12" i="9"/>
  <c r="I11" i="9"/>
  <c r="I10" i="9"/>
  <c r="I9" i="9"/>
  <c r="I8" i="9"/>
  <c r="I7" i="9"/>
  <c r="I6" i="9"/>
  <c r="C5" i="9"/>
  <c r="I5" i="9"/>
  <c r="G14" i="9"/>
  <c r="G13" i="9"/>
  <c r="G12" i="9"/>
  <c r="G11" i="9"/>
  <c r="G10" i="9"/>
  <c r="G9" i="9"/>
  <c r="G8" i="9"/>
  <c r="G7" i="9"/>
  <c r="G6" i="9"/>
  <c r="E14" i="9"/>
  <c r="E13" i="9"/>
  <c r="E12" i="9"/>
  <c r="E11" i="9"/>
  <c r="E10" i="9"/>
  <c r="E9" i="9"/>
  <c r="E8" i="9"/>
  <c r="E7" i="9"/>
  <c r="E6" i="9"/>
  <c r="I15" i="7"/>
  <c r="I14" i="7"/>
  <c r="I13" i="7"/>
  <c r="I12" i="7"/>
  <c r="I11" i="7"/>
  <c r="I10" i="7"/>
  <c r="I9" i="7"/>
  <c r="I8" i="7"/>
  <c r="C6" i="7"/>
  <c r="H6" i="7"/>
  <c r="I7" i="7"/>
  <c r="G15" i="7"/>
  <c r="G14" i="7"/>
  <c r="G13" i="7"/>
  <c r="G12" i="7"/>
  <c r="G11" i="7"/>
  <c r="G10" i="7"/>
  <c r="G9" i="7"/>
  <c r="G8" i="7"/>
  <c r="F6" i="7"/>
  <c r="G6" i="7"/>
  <c r="E15" i="7"/>
  <c r="E14" i="7"/>
  <c r="E13" i="7"/>
  <c r="E12" i="7"/>
  <c r="E11" i="7"/>
  <c r="E10" i="7"/>
  <c r="E9" i="7"/>
  <c r="E8" i="7"/>
  <c r="D6" i="7"/>
  <c r="E6" i="7"/>
  <c r="G7" i="7"/>
  <c r="E7" i="7"/>
  <c r="J9" i="6"/>
  <c r="J16" i="6"/>
  <c r="J14" i="6"/>
  <c r="J12" i="6"/>
  <c r="J11" i="6"/>
  <c r="J10" i="6"/>
  <c r="J8" i="6"/>
  <c r="G7" i="6"/>
  <c r="E7" i="6"/>
  <c r="C7" i="6"/>
  <c r="J5" i="12"/>
  <c r="J5" i="10"/>
  <c r="J5" i="11"/>
  <c r="H5" i="12"/>
  <c r="I6" i="7"/>
  <c r="H5" i="10"/>
  <c r="H5" i="11"/>
  <c r="F5" i="12"/>
  <c r="I5" i="8"/>
  <c r="J5" i="13" l="1"/>
  <c r="L5" i="13"/>
</calcChain>
</file>

<file path=xl/sharedStrings.xml><?xml version="1.0" encoding="utf-8"?>
<sst xmlns="http://schemas.openxmlformats.org/spreadsheetml/2006/main" count="387" uniqueCount="98">
  <si>
    <t>　 年</t>
  </si>
  <si>
    <t>第一種兼業</t>
  </si>
  <si>
    <t>第二種兼業</t>
  </si>
  <si>
    <t>農家数</t>
  </si>
  <si>
    <t>比　率</t>
  </si>
  <si>
    <t>ち      の</t>
  </si>
  <si>
    <t>宮      川</t>
  </si>
  <si>
    <t>米      沢</t>
  </si>
  <si>
    <t>豊      平</t>
  </si>
  <si>
    <t>玉      川</t>
  </si>
  <si>
    <t>泉      野</t>
  </si>
  <si>
    <t>金     沢</t>
  </si>
  <si>
    <t>湖      東</t>
  </si>
  <si>
    <t>北      山</t>
  </si>
  <si>
    <t xml:space="preserve"> </t>
  </si>
  <si>
    <t>資料：農業センサス</t>
  </si>
  <si>
    <t>　年</t>
  </si>
  <si>
    <t>平成 ２ 年</t>
  </si>
  <si>
    <t>７ 年</t>
  </si>
  <si>
    <t>１２ 年</t>
  </si>
  <si>
    <t>自給的農家数</t>
    <rPh sb="0" eb="3">
      <t>ジキュウテキ</t>
    </rPh>
    <rPh sb="3" eb="5">
      <t>ノウカ</t>
    </rPh>
    <rPh sb="5" eb="6">
      <t>スウ</t>
    </rPh>
    <phoneticPr fontId="4"/>
  </si>
  <si>
    <t>農家数</t>
    <rPh sb="0" eb="2">
      <t>ノウカ</t>
    </rPh>
    <rPh sb="2" eb="3">
      <t>スウ</t>
    </rPh>
    <phoneticPr fontId="4"/>
  </si>
  <si>
    <t>専業</t>
    <rPh sb="0" eb="2">
      <t>センギョウ</t>
    </rPh>
    <phoneticPr fontId="4"/>
  </si>
  <si>
    <t>★専兼業別農家数の推移と地区別内訳</t>
    <rPh sb="9" eb="11">
      <t>スイイ</t>
    </rPh>
    <rPh sb="12" eb="15">
      <t>チクベツ</t>
    </rPh>
    <rPh sb="15" eb="17">
      <t>ウチワケ</t>
    </rPh>
    <phoneticPr fontId="4"/>
  </si>
  <si>
    <t>地区別内訳</t>
    <rPh sb="0" eb="2">
      <t>チク</t>
    </rPh>
    <rPh sb="2" eb="3">
      <t>ベツ</t>
    </rPh>
    <rPh sb="3" eb="5">
      <t>ウチワケ</t>
    </rPh>
    <phoneticPr fontId="4"/>
  </si>
  <si>
    <t>22年</t>
    <rPh sb="2" eb="3">
      <t>ネン</t>
    </rPh>
    <phoneticPr fontId="4"/>
  </si>
  <si>
    <t>１７ 年</t>
  </si>
  <si>
    <t>農家
総数</t>
    <phoneticPr fontId="4"/>
  </si>
  <si>
    <t>農家
総数</t>
    <phoneticPr fontId="4"/>
  </si>
  <si>
    <t>農家
率</t>
    <phoneticPr fontId="4"/>
  </si>
  <si>
    <t xml:space="preserve">  昭和35年</t>
    <rPh sb="2" eb="4">
      <t>ショウワ</t>
    </rPh>
    <phoneticPr fontId="4"/>
  </si>
  <si>
    <t>（単位：戸・％）</t>
    <phoneticPr fontId="4"/>
  </si>
  <si>
    <t>（単位：戸・％）</t>
    <phoneticPr fontId="4"/>
  </si>
  <si>
    <t xml:space="preserve">  昭和45年</t>
    <rPh sb="2" eb="4">
      <t>ショウワ</t>
    </rPh>
    <phoneticPr fontId="4"/>
  </si>
  <si>
    <t xml:space="preserve">  昭和40年</t>
    <rPh sb="2" eb="4">
      <t>ショウワ</t>
    </rPh>
    <phoneticPr fontId="4"/>
  </si>
  <si>
    <t xml:space="preserve">  昭和50年</t>
    <rPh sb="2" eb="4">
      <t>ショウワ</t>
    </rPh>
    <phoneticPr fontId="4"/>
  </si>
  <si>
    <t xml:space="preserve">  昭和60年</t>
    <rPh sb="2" eb="4">
      <t>ショウワ</t>
    </rPh>
    <phoneticPr fontId="4"/>
  </si>
  <si>
    <t>平成2年</t>
    <rPh sb="0" eb="2">
      <t>ヘイセイ</t>
    </rPh>
    <rPh sb="3" eb="4">
      <t>ネン</t>
    </rPh>
    <phoneticPr fontId="4"/>
  </si>
  <si>
    <t>農家
率</t>
    <rPh sb="3" eb="4">
      <t>リツ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</si>
  <si>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</si>
  <si>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</si>
  <si>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</si>
  <si>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（単位：戸）(各年2月1日現在）</t>
    <rPh sb="7" eb="8">
      <t>カク</t>
    </rPh>
    <rPh sb="8" eb="9">
      <t>ネン</t>
    </rPh>
    <rPh sb="10" eb="11">
      <t>ガツ</t>
    </rPh>
    <rPh sb="12" eb="15">
      <t>ニチゲンザイ</t>
    </rPh>
    <phoneticPr fontId="4"/>
  </si>
  <si>
    <t>区　分</t>
    <rPh sb="0" eb="1">
      <t>クブン</t>
    </rPh>
    <phoneticPr fontId="4"/>
  </si>
  <si>
    <t>２２ 年</t>
  </si>
  <si>
    <t>第二種兼業</t>
    <phoneticPr fontId="4"/>
  </si>
  <si>
    <t>自給的農家</t>
    <rPh sb="0" eb="3">
      <t>ジキュウテキ</t>
    </rPh>
    <rPh sb="3" eb="5">
      <t>ノウカ</t>
    </rPh>
    <phoneticPr fontId="4"/>
  </si>
  <si>
    <t>２７ 年</t>
    <phoneticPr fontId="4"/>
  </si>
  <si>
    <t>★専兼業別農家数</t>
    <phoneticPr fontId="4"/>
  </si>
  <si>
    <t>★専兼業別農家数の推移と地区別内訳（販売農家）</t>
    <rPh sb="9" eb="11">
      <t>スイイ</t>
    </rPh>
    <rPh sb="12" eb="15">
      <t>チクベツ</t>
    </rPh>
    <rPh sb="15" eb="17">
      <t>ウチワケ</t>
    </rPh>
    <rPh sb="18" eb="20">
      <t>ハンバイ</t>
    </rPh>
    <rPh sb="20" eb="22">
      <t>ノウカ</t>
    </rPh>
    <phoneticPr fontId="4"/>
  </si>
  <si>
    <t>販売
農家数</t>
    <rPh sb="0" eb="2">
      <t>ハンバイ</t>
    </rPh>
    <rPh sb="3" eb="5">
      <t>ノウカ</t>
    </rPh>
    <rPh sb="5" eb="6">
      <t>スウ</t>
    </rPh>
    <phoneticPr fontId="4"/>
  </si>
  <si>
    <t>H7</t>
    <phoneticPr fontId="4"/>
  </si>
  <si>
    <t>H12</t>
    <phoneticPr fontId="4"/>
  </si>
  <si>
    <t>H17</t>
    <phoneticPr fontId="4"/>
  </si>
  <si>
    <t>H22</t>
    <phoneticPr fontId="4"/>
  </si>
  <si>
    <t>H27</t>
    <phoneticPr fontId="4"/>
  </si>
  <si>
    <t>H2</t>
    <phoneticPr fontId="4"/>
  </si>
  <si>
    <t>ちの</t>
  </si>
  <si>
    <t>ちの</t>
    <phoneticPr fontId="4"/>
  </si>
  <si>
    <t>宮川</t>
  </si>
  <si>
    <t>宮川</t>
    <phoneticPr fontId="4"/>
  </si>
  <si>
    <t>米沢</t>
  </si>
  <si>
    <t>米沢</t>
    <phoneticPr fontId="4"/>
  </si>
  <si>
    <t>豊平</t>
  </si>
  <si>
    <t>豊平</t>
    <phoneticPr fontId="4"/>
  </si>
  <si>
    <t>玉川</t>
  </si>
  <si>
    <t>泉野</t>
  </si>
  <si>
    <t>金沢</t>
  </si>
  <si>
    <t>湖東</t>
  </si>
  <si>
    <t>北山</t>
  </si>
  <si>
    <t>自給的
農家数</t>
    <rPh sb="0" eb="3">
      <t>ジキュウテキ</t>
    </rPh>
    <rPh sb="4" eb="6">
      <t>ノウカ</t>
    </rPh>
    <rPh sb="6" eb="7">
      <t>スウ</t>
    </rPh>
    <phoneticPr fontId="4"/>
  </si>
  <si>
    <t>専兼業別農家数の推移と地区別内訳</t>
    <rPh sb="7" eb="9">
      <t>スイイ</t>
    </rPh>
    <rPh sb="10" eb="13">
      <t>チクベツ</t>
    </rPh>
    <rPh sb="13" eb="15">
      <t>ウチワケ</t>
    </rPh>
    <phoneticPr fontId="4"/>
  </si>
  <si>
    <t>H2</t>
    <phoneticPr fontId="4"/>
  </si>
  <si>
    <t>H12</t>
    <phoneticPr fontId="4"/>
  </si>
  <si>
    <t>H17</t>
    <phoneticPr fontId="4"/>
  </si>
  <si>
    <t>H22</t>
    <phoneticPr fontId="4"/>
  </si>
  <si>
    <t>H27</t>
    <phoneticPr fontId="4"/>
  </si>
  <si>
    <t>総農家における販売農家、自給的農家別農家数の推移</t>
    <rPh sb="0" eb="2">
      <t>ノウカ</t>
    </rPh>
    <rPh sb="6" eb="8">
      <t>ハンバイ</t>
    </rPh>
    <rPh sb="8" eb="10">
      <t>ノウカ</t>
    </rPh>
    <rPh sb="11" eb="14">
      <t>ジキュウテキ</t>
    </rPh>
    <rPh sb="14" eb="16">
      <t>ノウカ</t>
    </rPh>
    <rPh sb="16" eb="17">
      <t>ベツ</t>
    </rPh>
    <rPh sb="21" eb="23">
      <t>スイイ</t>
    </rPh>
    <phoneticPr fontId="4"/>
  </si>
  <si>
    <t>増減率</t>
    <rPh sb="0" eb="2">
      <t>ゾウゲン</t>
    </rPh>
    <rPh sb="2" eb="3">
      <t>リツ</t>
    </rPh>
    <phoneticPr fontId="4"/>
  </si>
  <si>
    <t>平成22年/17年</t>
    <rPh sb="0" eb="2">
      <t>ヘイセイ</t>
    </rPh>
    <rPh sb="4" eb="5">
      <t>ネン</t>
    </rPh>
    <rPh sb="8" eb="9">
      <t>ネン</t>
    </rPh>
    <phoneticPr fontId="4"/>
  </si>
  <si>
    <t>平成27年/22年</t>
    <rPh sb="0" eb="2">
      <t>ヘイセイ</t>
    </rPh>
    <rPh sb="4" eb="5">
      <t>ネン</t>
    </rPh>
    <rPh sb="8" eb="9">
      <t>ネン</t>
    </rPh>
    <phoneticPr fontId="4"/>
  </si>
  <si>
    <t>販売農家</t>
    <rPh sb="0" eb="2">
      <t>ハンバイ</t>
    </rPh>
    <rPh sb="2" eb="4">
      <t>ノウカ</t>
    </rPh>
    <phoneticPr fontId="4"/>
  </si>
  <si>
    <t>自給的農家</t>
    <rPh sb="0" eb="3">
      <t>ジキュウテキ</t>
    </rPh>
    <rPh sb="3" eb="5">
      <t>ノウカ</t>
    </rPh>
    <phoneticPr fontId="4"/>
  </si>
  <si>
    <t>H27</t>
    <phoneticPr fontId="4"/>
  </si>
  <si>
    <t>平成22年/17年</t>
    <rPh sb="0" eb="2">
      <t>ヘイセイ</t>
    </rPh>
    <rPh sb="4" eb="5">
      <t>ネン</t>
    </rPh>
    <rPh sb="8" eb="9">
      <t>ネン</t>
    </rPh>
    <phoneticPr fontId="1"/>
  </si>
  <si>
    <t>平成27年/22年</t>
    <rPh sb="0" eb="2">
      <t>ヘイセイ</t>
    </rPh>
    <rPh sb="4" eb="5">
      <t>ネン</t>
    </rPh>
    <rPh sb="8" eb="9">
      <t>ネン</t>
    </rPh>
    <phoneticPr fontId="1"/>
  </si>
  <si>
    <t>（単位：戸、％）</t>
    <phoneticPr fontId="4"/>
  </si>
  <si>
    <t>増減率（％）</t>
    <rPh sb="0" eb="2">
      <t>ゾウゲン</t>
    </rPh>
    <rPh sb="2" eb="3">
      <t>リツ</t>
    </rPh>
    <phoneticPr fontId="1"/>
  </si>
  <si>
    <t>R2</t>
    <phoneticPr fontId="4"/>
  </si>
  <si>
    <t>令和２年/平成27年</t>
    <rPh sb="0" eb="2">
      <t>レイワ</t>
    </rPh>
    <rPh sb="3" eb="4">
      <t>ネン</t>
    </rPh>
    <rPh sb="5" eb="7">
      <t>ヘイセイ</t>
    </rPh>
    <rPh sb="9" eb="10">
      <t>ネン</t>
    </rPh>
    <phoneticPr fontId="4"/>
  </si>
  <si>
    <t>Ｒ2調査より調査項目削除のためデータなし。</t>
    <rPh sb="2" eb="4">
      <t>チョウサ</t>
    </rPh>
    <rPh sb="6" eb="8">
      <t>チョウサ</t>
    </rPh>
    <rPh sb="8" eb="10">
      <t>コウモク</t>
    </rPh>
    <rPh sb="10" eb="12">
      <t>サクジョ</t>
    </rPh>
    <phoneticPr fontId="4"/>
  </si>
  <si>
    <t>比　　率</t>
    <rPh sb="0" eb="1">
      <t>ヒリツ</t>
    </rPh>
    <phoneticPr fontId="4"/>
  </si>
  <si>
    <t>農家
総数</t>
    <rPh sb="0" eb="2">
      <t>ノウカ</t>
    </rPh>
    <rPh sb="3" eb="4">
      <t>ソウ</t>
    </rPh>
    <rPh sb="4" eb="5">
      <t>スウ</t>
    </rPh>
    <phoneticPr fontId="4"/>
  </si>
  <si>
    <t>Ｒ2調査より調査項目変更のため専業・兼業項目無し。</t>
    <rPh sb="2" eb="4">
      <t>チョウサ</t>
    </rPh>
    <rPh sb="6" eb="8">
      <t>チョウサ</t>
    </rPh>
    <rPh sb="8" eb="10">
      <t>コウモク</t>
    </rPh>
    <rPh sb="10" eb="12">
      <t>ヘンコウ</t>
    </rPh>
    <rPh sb="15" eb="17">
      <t>センギョウ</t>
    </rPh>
    <rPh sb="18" eb="20">
      <t>ケンギョウ</t>
    </rPh>
    <rPh sb="20" eb="22">
      <t>コウモク</t>
    </rPh>
    <rPh sb="22" eb="23">
      <t>ナシ</t>
    </rPh>
    <phoneticPr fontId="4"/>
  </si>
  <si>
    <t>年</t>
    <rPh sb="0" eb="1">
      <t>ネン</t>
    </rPh>
    <phoneticPr fontId="4"/>
  </si>
  <si>
    <t>Ｒ２</t>
    <phoneticPr fontId="4"/>
  </si>
  <si>
    <t>R2</t>
    <phoneticPr fontId="4"/>
  </si>
  <si>
    <t>令和２年/平成27年</t>
    <rPh sb="0" eb="2">
      <t>レイワ</t>
    </rPh>
    <rPh sb="3" eb="4">
      <t>ネン</t>
    </rPh>
    <rPh sb="5" eb="7">
      <t>ヘイセイ</t>
    </rPh>
    <rPh sb="9" eb="1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</si>
</sst>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0.0"/>
    <numFmt numFmtId="177" formatCode="0.0_);[Red]\(0.0\)"/>
    <numFmt numFmtId="178" formatCode="_ * #,##0.0_ ;_ * \-#,##0.0_ ;_ * &quot;-&quot;?_ ;_ @_ "/>
    <numFmt numFmtId="179" formatCode="#,##0.0_);[Red]\(#,##0.0\)"/>
    <numFmt numFmtId="180" formatCode="#,##0_);[Red]\(#,##0\)"/>
    <numFmt numFmtId="181" formatCode="#,##0.0"/>
    <numFmt numFmtId="182" formatCode="#,##0.0_ ;[Red]\-#,##0.0\ "/>
    <numFmt numFmtId="183" formatCode="#,##0_ ;[Red]\-#,##0\ "/>
    <numFmt numFmtId="184" formatCode="#,##0_ "/>
    <numFmt numFmtId="185" formatCode="#,##0.0_ "/>
    <numFmt numFmtId="186" formatCode="#,##0.0;&quot;△ &quot;#,##0.0"/>
    <numFmt numFmtId="187" formatCode="0.0_ "/>
  </numFmts>
  <fonts count="16">
    <font>
      <sz val="14"/>
      <name val="明朝"/>
      <family val="3"/>
      <charset val="128"/>
    </font>
    <font>
      <sz val="11"/>
      <color theme="1"/>
      <name val="ＭＳ Ｐ明朝"/>
      <family val="2"/>
      <charset val="128"/>
      <scheme val="minor"/>
    </font>
    <font>
      <sz val="14"/>
      <name val="明朝"/>
      <family val="3"/>
      <charset val="128"/>
    </font>
    <font>
      <sz val="11"/>
      <name val="ＭＳ Ｐ明朝"/>
      <family val="1"/>
      <charset val="128"/>
    </font>
    <font>
      <sz val="7"/>
      <name val="明朝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3"/>
      <charset val="128"/>
      <scheme val="minor"/>
    </font>
    <font>
      <sz val="11"/>
      <name val="ＭＳ Ｐ明朝"/>
      <family val="3"/>
      <charset val="128"/>
      <scheme val="minor"/>
    </font>
    <font>
      <sz val="14"/>
      <name val="ＭＳ Ｐ明朝"/>
      <family val="3"/>
      <charset val="128"/>
      <scheme val="minor"/>
    </font>
    <font>
      <sz val="10"/>
      <name val="ＭＳ Ｐ明朝"/>
      <family val="3"/>
      <charset val="128"/>
      <scheme val="minor"/>
    </font>
    <font>
      <sz val="9"/>
      <name val="ＭＳ Ｐ明朝"/>
      <family val="3"/>
      <charset val="128"/>
      <scheme val="minor"/>
    </font>
    <font>
      <sz val="11"/>
      <color theme="1"/>
      <name val="ＭＳ Ｐ明朝"/>
      <family val="3"/>
      <charset val="128"/>
      <scheme val="minor"/>
    </font>
    <font>
      <sz val="10"/>
      <color indexed="8"/>
      <name val="ＭＳ Ｐ明朝"/>
      <family val="3"/>
      <charset val="128"/>
      <scheme val="minor"/>
    </font>
    <font>
      <sz val="11"/>
      <color indexed="8"/>
      <name val="ＭＳ Ｐ明朝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3" fillId="0" borderId="0">
      <alignment vertical="center"/>
    </xf>
  </cellStyleXfs>
  <cellXfs count="350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justifyLastLine="1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right" vertical="center"/>
    </xf>
    <xf numFmtId="58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distributed" vertical="center" justifyLastLine="1"/>
    </xf>
    <xf numFmtId="3" fontId="3" fillId="0" borderId="9" xfId="0" applyNumberFormat="1" applyFont="1" applyBorder="1" applyAlignment="1">
      <alignment horizontal="distributed" vertical="center" justifyLastLine="1"/>
    </xf>
    <xf numFmtId="3" fontId="3" fillId="0" borderId="11" xfId="0" applyNumberFormat="1" applyFont="1" applyBorder="1" applyAlignment="1">
      <alignment horizontal="distributed" vertical="center" justifyLastLine="1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7" fillId="0" borderId="0" xfId="0" quotePrefix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top"/>
    </xf>
    <xf numFmtId="179" fontId="3" fillId="0" borderId="13" xfId="0" quotePrefix="1" applyNumberFormat="1" applyFont="1" applyBorder="1" applyAlignment="1">
      <alignment horizontal="right" vertical="center"/>
    </xf>
    <xf numFmtId="179" fontId="3" fillId="0" borderId="16" xfId="0" quotePrefix="1" applyNumberFormat="1" applyFont="1" applyBorder="1" applyAlignment="1">
      <alignment horizontal="right" vertical="center"/>
    </xf>
    <xf numFmtId="179" fontId="3" fillId="0" borderId="17" xfId="0" quotePrefix="1" applyNumberFormat="1" applyFont="1" applyBorder="1" applyAlignment="1">
      <alignment horizontal="right" vertical="center"/>
    </xf>
    <xf numFmtId="179" fontId="3" fillId="0" borderId="19" xfId="0" quotePrefix="1" applyNumberFormat="1" applyFont="1" applyBorder="1" applyAlignment="1">
      <alignment horizontal="right" vertical="center"/>
    </xf>
    <xf numFmtId="179" fontId="3" fillId="0" borderId="20" xfId="0" quotePrefix="1" applyNumberFormat="1" applyFont="1" applyBorder="1" applyAlignment="1">
      <alignment horizontal="right" vertical="center"/>
    </xf>
    <xf numFmtId="179" fontId="3" fillId="0" borderId="21" xfId="0" applyNumberFormat="1" applyFont="1" applyBorder="1" applyAlignment="1">
      <alignment horizontal="right" vertical="center"/>
    </xf>
    <xf numFmtId="179" fontId="3" fillId="0" borderId="22" xfId="0" quotePrefix="1" applyNumberFormat="1" applyFont="1" applyBorder="1" applyAlignment="1">
      <alignment horizontal="right" vertical="center"/>
    </xf>
    <xf numFmtId="179" fontId="3" fillId="0" borderId="23" xfId="0" quotePrefix="1" applyNumberFormat="1" applyFont="1" applyBorder="1" applyAlignment="1">
      <alignment horizontal="right" vertical="center"/>
    </xf>
    <xf numFmtId="179" fontId="3" fillId="0" borderId="15" xfId="0" applyNumberFormat="1" applyFont="1" applyBorder="1" applyAlignment="1">
      <alignment horizontal="right" vertical="center"/>
    </xf>
    <xf numFmtId="179" fontId="3" fillId="0" borderId="24" xfId="0" applyNumberFormat="1" applyFont="1" applyBorder="1" applyAlignment="1">
      <alignment horizontal="right" vertical="center"/>
    </xf>
    <xf numFmtId="179" fontId="3" fillId="0" borderId="25" xfId="0" quotePrefix="1" applyNumberFormat="1" applyFont="1" applyBorder="1" applyAlignment="1">
      <alignment horizontal="right" vertical="center"/>
    </xf>
    <xf numFmtId="179" fontId="3" fillId="0" borderId="26" xfId="0" quotePrefix="1" applyNumberFormat="1" applyFont="1" applyBorder="1" applyAlignment="1">
      <alignment horizontal="right" vertical="center"/>
    </xf>
    <xf numFmtId="180" fontId="3" fillId="0" borderId="27" xfId="0" applyNumberFormat="1" applyFont="1" applyBorder="1" applyAlignment="1">
      <alignment horizontal="right" vertical="center"/>
    </xf>
    <xf numFmtId="180" fontId="3" fillId="0" borderId="28" xfId="0" applyNumberFormat="1" applyFont="1" applyBorder="1" applyAlignment="1">
      <alignment horizontal="right" vertical="center"/>
    </xf>
    <xf numFmtId="180" fontId="3" fillId="0" borderId="30" xfId="0" applyNumberFormat="1" applyFont="1" applyBorder="1" applyAlignment="1">
      <alignment horizontal="right" vertical="center"/>
    </xf>
    <xf numFmtId="180" fontId="3" fillId="0" borderId="32" xfId="0" applyNumberFormat="1" applyFont="1" applyBorder="1" applyAlignment="1">
      <alignment horizontal="right" vertical="center"/>
    </xf>
    <xf numFmtId="180" fontId="3" fillId="0" borderId="33" xfId="0" applyNumberFormat="1" applyFont="1" applyBorder="1" applyAlignment="1">
      <alignment horizontal="right" vertical="center"/>
    </xf>
    <xf numFmtId="180" fontId="3" fillId="0" borderId="29" xfId="0" applyNumberFormat="1" applyFont="1" applyBorder="1" applyAlignment="1">
      <alignment horizontal="right" vertical="center"/>
    </xf>
    <xf numFmtId="180" fontId="3" fillId="0" borderId="34" xfId="0" applyNumberFormat="1" applyFont="1" applyBorder="1" applyAlignment="1">
      <alignment horizontal="right" vertical="center"/>
    </xf>
    <xf numFmtId="180" fontId="3" fillId="0" borderId="35" xfId="0" applyNumberFormat="1" applyFont="1" applyBorder="1" applyAlignment="1">
      <alignment horizontal="right" vertical="center"/>
    </xf>
    <xf numFmtId="58" fontId="3" fillId="0" borderId="36" xfId="0" applyNumberFormat="1" applyFont="1" applyBorder="1" applyAlignment="1">
      <alignment horizontal="center" vertical="center"/>
    </xf>
    <xf numFmtId="180" fontId="3" fillId="0" borderId="37" xfId="0" applyNumberFormat="1" applyFont="1" applyBorder="1" applyAlignment="1">
      <alignment horizontal="right" vertical="center"/>
    </xf>
    <xf numFmtId="179" fontId="3" fillId="0" borderId="38" xfId="0" quotePrefix="1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39" xfId="0" applyNumberFormat="1" applyFont="1" applyBorder="1" applyAlignment="1">
      <alignment horizontal="right" vertical="center"/>
    </xf>
    <xf numFmtId="41" fontId="3" fillId="0" borderId="34" xfId="0" applyNumberFormat="1" applyFont="1" applyBorder="1" applyAlignment="1">
      <alignment horizontal="right" vertical="center"/>
    </xf>
    <xf numFmtId="178" fontId="3" fillId="0" borderId="12" xfId="0" quotePrefix="1" applyNumberFormat="1" applyFont="1" applyBorder="1" applyAlignment="1">
      <alignment horizontal="right" vertical="center"/>
    </xf>
    <xf numFmtId="178" fontId="3" fillId="0" borderId="15" xfId="0" quotePrefix="1" applyNumberFormat="1" applyFont="1" applyBorder="1" applyAlignment="1">
      <alignment horizontal="right" vertical="center"/>
    </xf>
    <xf numFmtId="178" fontId="3" fillId="0" borderId="18" xfId="0" quotePrefix="1" applyNumberFormat="1" applyFont="1" applyBorder="1" applyAlignment="1">
      <alignment horizontal="right" vertical="center"/>
    </xf>
    <xf numFmtId="178" fontId="3" fillId="0" borderId="40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178" fontId="3" fillId="0" borderId="13" xfId="0" quotePrefix="1" applyNumberFormat="1" applyFont="1" applyBorder="1" applyAlignment="1">
      <alignment horizontal="right" vertical="center"/>
    </xf>
    <xf numFmtId="178" fontId="3" fillId="0" borderId="16" xfId="0" quotePrefix="1" applyNumberFormat="1" applyFont="1" applyBorder="1" applyAlignment="1">
      <alignment horizontal="right" vertical="center"/>
    </xf>
    <xf numFmtId="178" fontId="3" fillId="0" borderId="19" xfId="0" quotePrefix="1" applyNumberFormat="1" applyFont="1" applyBorder="1" applyAlignment="1">
      <alignment horizontal="right" vertical="center"/>
    </xf>
    <xf numFmtId="178" fontId="3" fillId="0" borderId="41" xfId="0" quotePrefix="1" applyNumberFormat="1" applyFont="1" applyBorder="1" applyAlignment="1">
      <alignment horizontal="right" vertical="center"/>
    </xf>
    <xf numFmtId="178" fontId="3" fillId="0" borderId="25" xfId="0" quotePrefix="1" applyNumberFormat="1" applyFont="1" applyBorder="1" applyAlignment="1">
      <alignment horizontal="right" vertical="center"/>
    </xf>
    <xf numFmtId="178" fontId="3" fillId="0" borderId="17" xfId="0" quotePrefix="1" applyNumberFormat="1" applyFont="1" applyBorder="1" applyAlignment="1">
      <alignment horizontal="right" vertical="center"/>
    </xf>
    <xf numFmtId="178" fontId="3" fillId="0" borderId="26" xfId="0" quotePrefix="1" applyNumberFormat="1" applyFont="1" applyBorder="1" applyAlignment="1">
      <alignment horizontal="right" vertical="center"/>
    </xf>
    <xf numFmtId="178" fontId="3" fillId="0" borderId="14" xfId="0" quotePrefix="1" applyNumberFormat="1" applyFont="1" applyBorder="1" applyAlignment="1">
      <alignment horizontal="right" vertical="center"/>
    </xf>
    <xf numFmtId="178" fontId="3" fillId="0" borderId="20" xfId="0" quotePrefix="1" applyNumberFormat="1" applyFont="1" applyBorder="1" applyAlignment="1">
      <alignment horizontal="right" vertical="center"/>
    </xf>
    <xf numFmtId="178" fontId="3" fillId="0" borderId="42" xfId="0" quotePrefix="1" applyNumberFormat="1" applyFont="1" applyBorder="1" applyAlignment="1">
      <alignment horizontal="right" vertical="center"/>
    </xf>
    <xf numFmtId="3" fontId="3" fillId="0" borderId="43" xfId="0" applyNumberFormat="1" applyFont="1" applyBorder="1" applyAlignment="1">
      <alignment horizontal="distributed" vertical="center" justifyLastLine="1"/>
    </xf>
    <xf numFmtId="3" fontId="3" fillId="0" borderId="44" xfId="0" applyNumberFormat="1" applyFont="1" applyBorder="1" applyAlignment="1">
      <alignment horizontal="distributed" vertical="center" justifyLastLine="1"/>
    </xf>
    <xf numFmtId="0" fontId="3" fillId="0" borderId="45" xfId="0" applyFont="1" applyBorder="1" applyAlignment="1">
      <alignment horizontal="distributed" vertical="center" justifyLastLine="1"/>
    </xf>
    <xf numFmtId="3" fontId="3" fillId="0" borderId="46" xfId="0" applyNumberFormat="1" applyFont="1" applyBorder="1" applyAlignment="1">
      <alignment horizontal="distributed" vertical="center" justifyLastLine="1"/>
    </xf>
    <xf numFmtId="179" fontId="3" fillId="0" borderId="14" xfId="0" quotePrefix="1" applyNumberFormat="1" applyFont="1" applyBorder="1" applyAlignment="1">
      <alignment horizontal="right" vertical="center"/>
    </xf>
    <xf numFmtId="179" fontId="3" fillId="0" borderId="47" xfId="0" quotePrefix="1" applyNumberFormat="1" applyFont="1" applyBorder="1" applyAlignment="1">
      <alignment horizontal="right" vertical="center"/>
    </xf>
    <xf numFmtId="179" fontId="3" fillId="0" borderId="37" xfId="0" applyNumberFormat="1" applyFont="1" applyBorder="1" applyAlignment="1">
      <alignment horizontal="right" vertical="center"/>
    </xf>
    <xf numFmtId="179" fontId="3" fillId="0" borderId="32" xfId="0" applyNumberFormat="1" applyFont="1" applyBorder="1" applyAlignment="1">
      <alignment horizontal="right" vertical="center"/>
    </xf>
    <xf numFmtId="179" fontId="3" fillId="0" borderId="28" xfId="0" applyNumberFormat="1" applyFont="1" applyBorder="1" applyAlignment="1">
      <alignment horizontal="right" vertical="center"/>
    </xf>
    <xf numFmtId="179" fontId="3" fillId="0" borderId="34" xfId="0" applyNumberFormat="1" applyFont="1" applyBorder="1" applyAlignment="1">
      <alignment horizontal="right" vertical="center"/>
    </xf>
    <xf numFmtId="180" fontId="3" fillId="0" borderId="48" xfId="1" applyNumberFormat="1" applyFont="1" applyBorder="1" applyAlignment="1">
      <alignment horizontal="right" vertical="center"/>
    </xf>
    <xf numFmtId="179" fontId="3" fillId="0" borderId="49" xfId="0" quotePrefix="1" applyNumberFormat="1" applyFont="1" applyBorder="1" applyAlignment="1">
      <alignment horizontal="right" vertical="center"/>
    </xf>
    <xf numFmtId="0" fontId="3" fillId="0" borderId="43" xfId="0" applyFont="1" applyBorder="1" applyAlignment="1">
      <alignment horizontal="distributed" vertical="center" justifyLastLine="1"/>
    </xf>
    <xf numFmtId="180" fontId="3" fillId="0" borderId="0" xfId="0" applyNumberFormat="1" applyFont="1" applyAlignment="1">
      <alignment horizontal="right" vertical="center"/>
    </xf>
    <xf numFmtId="180" fontId="3" fillId="0" borderId="50" xfId="0" applyNumberFormat="1" applyFont="1" applyBorder="1" applyAlignment="1">
      <alignment horizontal="right" vertical="center"/>
    </xf>
    <xf numFmtId="179" fontId="3" fillId="0" borderId="51" xfId="0" quotePrefix="1" applyNumberFormat="1" applyFont="1" applyBorder="1" applyAlignment="1">
      <alignment horizontal="right" vertical="center"/>
    </xf>
    <xf numFmtId="179" fontId="3" fillId="0" borderId="52" xfId="0" quotePrefix="1" applyNumberFormat="1" applyFont="1" applyBorder="1" applyAlignment="1">
      <alignment horizontal="right" vertical="center"/>
    </xf>
    <xf numFmtId="0" fontId="5" fillId="0" borderId="0" xfId="0" quotePrefix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27" xfId="0" applyFont="1" applyBorder="1"/>
    <xf numFmtId="0" fontId="5" fillId="0" borderId="80" xfId="0" applyFont="1" applyBorder="1" applyAlignment="1">
      <alignment horizontal="left"/>
    </xf>
    <xf numFmtId="0" fontId="5" fillId="0" borderId="80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28" xfId="0" applyFont="1" applyBorder="1"/>
    <xf numFmtId="0" fontId="5" fillId="0" borderId="81" xfId="0" quotePrefix="1" applyFont="1" applyBorder="1" applyAlignment="1">
      <alignment horizontal="right"/>
    </xf>
    <xf numFmtId="176" fontId="5" fillId="0" borderId="81" xfId="0" applyNumberFormat="1" applyFont="1" applyBorder="1" applyAlignment="1">
      <alignment horizontal="right"/>
    </xf>
    <xf numFmtId="181" fontId="5" fillId="0" borderId="81" xfId="0" applyNumberFormat="1" applyFont="1" applyBorder="1" applyAlignment="1">
      <alignment horizontal="right"/>
    </xf>
    <xf numFmtId="176" fontId="5" fillId="0" borderId="16" xfId="0" applyNumberFormat="1" applyFont="1" applyBorder="1" applyAlignment="1">
      <alignment horizontal="right"/>
    </xf>
    <xf numFmtId="176" fontId="5" fillId="0" borderId="0" xfId="0" applyNumberFormat="1" applyFont="1"/>
    <xf numFmtId="0" fontId="5" fillId="0" borderId="81" xfId="0" applyFont="1" applyBorder="1"/>
    <xf numFmtId="181" fontId="5" fillId="0" borderId="81" xfId="0" applyNumberFormat="1" applyFont="1" applyBorder="1"/>
    <xf numFmtId="0" fontId="5" fillId="0" borderId="16" xfId="0" applyNumberFormat="1" applyFont="1" applyBorder="1" applyAlignment="1">
      <alignment horizontal="right"/>
    </xf>
    <xf numFmtId="0" fontId="5" fillId="0" borderId="43" xfId="0" applyFont="1" applyBorder="1"/>
    <xf numFmtId="0" fontId="5" fillId="0" borderId="82" xfId="0" quotePrefix="1" applyFont="1" applyBorder="1" applyAlignment="1">
      <alignment horizontal="right"/>
    </xf>
    <xf numFmtId="0" fontId="5" fillId="0" borderId="82" xfId="0" applyFont="1" applyBorder="1"/>
    <xf numFmtId="181" fontId="5" fillId="0" borderId="82" xfId="0" applyNumberFormat="1" applyFont="1" applyBorder="1"/>
    <xf numFmtId="0" fontId="5" fillId="0" borderId="44" xfId="0" applyFont="1" applyBorder="1"/>
    <xf numFmtId="0" fontId="8" fillId="0" borderId="0" xfId="0" quotePrefix="1" applyFont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2" fillId="0" borderId="0" xfId="0" quotePrefix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justifyLastLine="1"/>
    </xf>
    <xf numFmtId="180" fontId="9" fillId="0" borderId="28" xfId="0" applyNumberFormat="1" applyFont="1" applyBorder="1" applyAlignment="1">
      <alignment horizontal="right" vertical="center"/>
    </xf>
    <xf numFmtId="179" fontId="9" fillId="0" borderId="16" xfId="0" quotePrefix="1" applyNumberFormat="1" applyFont="1" applyBorder="1" applyAlignment="1">
      <alignment horizontal="right" vertical="center"/>
    </xf>
    <xf numFmtId="180" fontId="9" fillId="0" borderId="29" xfId="1" applyNumberFormat="1" applyFont="1" applyBorder="1" applyAlignment="1">
      <alignment horizontal="right" vertical="center"/>
    </xf>
    <xf numFmtId="179" fontId="9" fillId="0" borderId="17" xfId="1" applyNumberFormat="1" applyFont="1" applyBorder="1" applyAlignment="1">
      <alignment horizontal="right" vertical="center"/>
    </xf>
    <xf numFmtId="179" fontId="9" fillId="0" borderId="17" xfId="0" quotePrefix="1" applyNumberFormat="1" applyFont="1" applyBorder="1" applyAlignment="1">
      <alignment horizontal="right" vertical="center"/>
    </xf>
    <xf numFmtId="180" fontId="9" fillId="0" borderId="8" xfId="0" applyNumberFormat="1" applyFont="1" applyBorder="1" applyAlignment="1">
      <alignment horizontal="right" vertical="center"/>
    </xf>
    <xf numFmtId="179" fontId="9" fillId="0" borderId="9" xfId="0" quotePrefix="1" applyNumberFormat="1" applyFont="1" applyBorder="1" applyAlignment="1">
      <alignment horizontal="right" vertical="center"/>
    </xf>
    <xf numFmtId="180" fontId="9" fillId="0" borderId="10" xfId="1" applyNumberFormat="1" applyFont="1" applyBorder="1" applyAlignment="1">
      <alignment horizontal="right" vertical="center"/>
    </xf>
    <xf numFmtId="179" fontId="9" fillId="0" borderId="11" xfId="0" quotePrefix="1" applyNumberFormat="1" applyFont="1" applyBorder="1" applyAlignment="1">
      <alignment horizontal="right" vertical="center"/>
    </xf>
    <xf numFmtId="180" fontId="9" fillId="0" borderId="30" xfId="0" applyNumberFormat="1" applyFont="1" applyBorder="1" applyAlignment="1">
      <alignment horizontal="right" vertical="center"/>
    </xf>
    <xf numFmtId="179" fontId="9" fillId="0" borderId="19" xfId="0" quotePrefix="1" applyNumberFormat="1" applyFont="1" applyBorder="1" applyAlignment="1">
      <alignment horizontal="right" vertical="center"/>
    </xf>
    <xf numFmtId="180" fontId="9" fillId="0" borderId="31" xfId="1" applyNumberFormat="1" applyFont="1" applyBorder="1" applyAlignment="1">
      <alignment horizontal="right" vertical="center"/>
    </xf>
    <xf numFmtId="179" fontId="9" fillId="0" borderId="20" xfId="0" quotePrefix="1" applyNumberFormat="1" applyFont="1" applyBorder="1" applyAlignment="1">
      <alignment horizontal="right" vertical="center"/>
    </xf>
    <xf numFmtId="58" fontId="9" fillId="0" borderId="5" xfId="0" applyNumberFormat="1" applyFont="1" applyBorder="1" applyAlignment="1">
      <alignment horizontal="center" vertical="center"/>
    </xf>
    <xf numFmtId="180" fontId="9" fillId="0" borderId="32" xfId="0" applyNumberFormat="1" applyFont="1" applyBorder="1" applyAlignment="1">
      <alignment horizontal="right" vertical="center"/>
    </xf>
    <xf numFmtId="179" fontId="9" fillId="0" borderId="22" xfId="0" quotePrefix="1" applyNumberFormat="1" applyFont="1" applyBorder="1" applyAlignment="1">
      <alignment horizontal="right" vertical="center"/>
    </xf>
    <xf numFmtId="41" fontId="9" fillId="0" borderId="32" xfId="0" applyNumberFormat="1" applyFont="1" applyBorder="1" applyAlignment="1">
      <alignment horizontal="right" vertical="center"/>
    </xf>
    <xf numFmtId="41" fontId="9" fillId="0" borderId="22" xfId="0" quotePrefix="1" applyNumberFormat="1" applyFont="1" applyBorder="1" applyAlignment="1">
      <alignment horizontal="right" vertical="center"/>
    </xf>
    <xf numFmtId="180" fontId="9" fillId="0" borderId="33" xfId="0" applyNumberFormat="1" applyFont="1" applyBorder="1" applyAlignment="1">
      <alignment horizontal="right" vertical="center"/>
    </xf>
    <xf numFmtId="179" fontId="9" fillId="0" borderId="23" xfId="0" quotePrefix="1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180" fontId="9" fillId="0" borderId="29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180" fontId="9" fillId="0" borderId="34" xfId="0" applyNumberFormat="1" applyFont="1" applyBorder="1" applyAlignment="1">
      <alignment horizontal="right" vertical="center"/>
    </xf>
    <xf numFmtId="179" fontId="9" fillId="0" borderId="25" xfId="0" quotePrefix="1" applyNumberFormat="1" applyFont="1" applyBorder="1" applyAlignment="1">
      <alignment horizontal="right" vertical="center"/>
    </xf>
    <xf numFmtId="180" fontId="9" fillId="0" borderId="35" xfId="0" applyNumberFormat="1" applyFont="1" applyBorder="1" applyAlignment="1">
      <alignment horizontal="right" vertical="center"/>
    </xf>
    <xf numFmtId="179" fontId="9" fillId="0" borderId="26" xfId="0" quotePrefix="1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top"/>
    </xf>
    <xf numFmtId="38" fontId="11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3" fontId="9" fillId="0" borderId="43" xfId="0" applyNumberFormat="1" applyFont="1" applyBorder="1" applyAlignment="1">
      <alignment horizontal="distributed" vertical="center" justifyLastLine="1"/>
    </xf>
    <xf numFmtId="3" fontId="9" fillId="0" borderId="44" xfId="0" applyNumberFormat="1" applyFont="1" applyBorder="1" applyAlignment="1">
      <alignment horizontal="distributed" vertical="center" justifyLastLine="1"/>
    </xf>
    <xf numFmtId="0" fontId="9" fillId="0" borderId="45" xfId="0" applyFont="1" applyBorder="1" applyAlignment="1">
      <alignment horizontal="distributed" vertical="center" justifyLastLine="1"/>
    </xf>
    <xf numFmtId="3" fontId="9" fillId="0" borderId="46" xfId="0" applyNumberFormat="1" applyFont="1" applyBorder="1" applyAlignment="1">
      <alignment horizontal="distributed" vertical="center" justifyLastLine="1"/>
    </xf>
    <xf numFmtId="180" fontId="9" fillId="0" borderId="33" xfId="1" applyNumberFormat="1" applyFont="1" applyBorder="1" applyAlignment="1">
      <alignment horizontal="right" vertical="center"/>
    </xf>
    <xf numFmtId="179" fontId="9" fillId="0" borderId="23" xfId="1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14" fillId="0" borderId="109" xfId="2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/>
    </xf>
    <xf numFmtId="0" fontId="12" fillId="0" borderId="100" xfId="0" quotePrefix="1" applyFont="1" applyBorder="1" applyAlignment="1">
      <alignment horizontal="left" vertical="center"/>
    </xf>
    <xf numFmtId="0" fontId="12" fillId="0" borderId="84" xfId="0" applyFont="1" applyBorder="1" applyAlignment="1">
      <alignment horizontal="right" vertical="center"/>
    </xf>
    <xf numFmtId="0" fontId="9" fillId="0" borderId="106" xfId="0" applyFont="1" applyBorder="1" applyAlignment="1">
      <alignment horizontal="left" vertical="center"/>
    </xf>
    <xf numFmtId="185" fontId="9" fillId="0" borderId="61" xfId="0" applyNumberFormat="1" applyFont="1" applyBorder="1" applyAlignment="1">
      <alignment horizontal="right" vertical="center" justifyLastLine="1"/>
    </xf>
    <xf numFmtId="183" fontId="9" fillId="0" borderId="29" xfId="1" applyNumberFormat="1" applyFont="1" applyBorder="1" applyAlignment="1">
      <alignment horizontal="right" vertical="center" justifyLastLine="1"/>
    </xf>
    <xf numFmtId="182" fontId="9" fillId="0" borderId="16" xfId="1" applyNumberFormat="1" applyFont="1" applyBorder="1" applyAlignment="1">
      <alignment horizontal="right" vertical="center" justifyLastLine="1"/>
    </xf>
    <xf numFmtId="183" fontId="9" fillId="0" borderId="28" xfId="1" applyNumberFormat="1" applyFont="1" applyBorder="1" applyAlignment="1">
      <alignment horizontal="right" vertical="center" justifyLastLine="1"/>
    </xf>
    <xf numFmtId="179" fontId="9" fillId="0" borderId="61" xfId="0" applyNumberFormat="1" applyFont="1" applyBorder="1" applyAlignment="1">
      <alignment horizontal="right" vertical="center"/>
    </xf>
    <xf numFmtId="180" fontId="9" fillId="0" borderId="45" xfId="1" applyNumberFormat="1" applyFont="1" applyBorder="1" applyAlignment="1">
      <alignment horizontal="right" vertical="center"/>
    </xf>
    <xf numFmtId="0" fontId="10" fillId="0" borderId="111" xfId="0" applyFont="1" applyBorder="1" applyAlignment="1">
      <alignment vertical="center"/>
    </xf>
    <xf numFmtId="0" fontId="9" fillId="0" borderId="99" xfId="0" applyFont="1" applyBorder="1" applyAlignment="1">
      <alignment horizontal="right" vertical="center"/>
    </xf>
    <xf numFmtId="0" fontId="9" fillId="0" borderId="112" xfId="0" applyFont="1" applyBorder="1" applyAlignment="1">
      <alignment horizontal="right" vertical="center"/>
    </xf>
    <xf numFmtId="0" fontId="9" fillId="0" borderId="111" xfId="0" applyFont="1" applyBorder="1" applyAlignment="1">
      <alignment horizontal="right" vertical="center"/>
    </xf>
    <xf numFmtId="0" fontId="9" fillId="0" borderId="110" xfId="0" applyFont="1" applyBorder="1" applyAlignment="1">
      <alignment horizontal="right" vertical="center"/>
    </xf>
    <xf numFmtId="180" fontId="9" fillId="0" borderId="43" xfId="1" applyNumberFormat="1" applyFont="1" applyBorder="1" applyAlignment="1">
      <alignment horizontal="right" vertical="center"/>
    </xf>
    <xf numFmtId="180" fontId="9" fillId="0" borderId="44" xfId="1" quotePrefix="1" applyNumberFormat="1" applyFont="1" applyBorder="1" applyAlignment="1">
      <alignment horizontal="right" vertical="center"/>
    </xf>
    <xf numFmtId="179" fontId="9" fillId="0" borderId="61" xfId="1" applyNumberFormat="1" applyFont="1" applyBorder="1" applyAlignment="1">
      <alignment horizontal="right" vertical="center"/>
    </xf>
    <xf numFmtId="179" fontId="9" fillId="0" borderId="93" xfId="1" applyNumberFormat="1" applyFont="1" applyBorder="1" applyAlignment="1">
      <alignment horizontal="right" vertical="center"/>
    </xf>
    <xf numFmtId="3" fontId="9" fillId="0" borderId="70" xfId="0" applyNumberFormat="1" applyFont="1" applyBorder="1" applyAlignment="1">
      <alignment horizontal="distributed" vertical="center" justifyLastLine="1"/>
    </xf>
    <xf numFmtId="3" fontId="9" fillId="0" borderId="4" xfId="0" applyNumberFormat="1" applyFont="1" applyBorder="1" applyAlignment="1">
      <alignment horizontal="distributed" vertical="center" justifyLastLine="1"/>
    </xf>
    <xf numFmtId="3" fontId="9" fillId="0" borderId="114" xfId="0" applyNumberFormat="1" applyFont="1" applyBorder="1" applyAlignment="1">
      <alignment horizontal="distributed" vertical="center" justifyLastLine="1"/>
    </xf>
    <xf numFmtId="3" fontId="9" fillId="0" borderId="115" xfId="0" applyNumberFormat="1" applyFont="1" applyBorder="1" applyAlignment="1">
      <alignment horizontal="distributed" vertical="center" justifyLastLine="1"/>
    </xf>
    <xf numFmtId="0" fontId="9" fillId="0" borderId="102" xfId="0" applyFont="1" applyBorder="1" applyAlignment="1">
      <alignment horizontal="right" vertical="center"/>
    </xf>
    <xf numFmtId="3" fontId="9" fillId="0" borderId="113" xfId="0" applyNumberFormat="1" applyFont="1" applyBorder="1" applyAlignment="1">
      <alignment horizontal="distributed" vertical="center" justifyLastLine="1"/>
    </xf>
    <xf numFmtId="180" fontId="9" fillId="0" borderId="6" xfId="0" applyNumberFormat="1" applyFont="1" applyBorder="1" applyAlignment="1">
      <alignment horizontal="right" vertical="center"/>
    </xf>
    <xf numFmtId="180" fontId="9" fillId="0" borderId="117" xfId="1" applyNumberFormat="1" applyFont="1" applyBorder="1" applyAlignment="1">
      <alignment horizontal="right" vertical="center"/>
    </xf>
    <xf numFmtId="179" fontId="9" fillId="0" borderId="93" xfId="1" quotePrefix="1" applyNumberFormat="1" applyFont="1" applyBorder="1" applyAlignment="1">
      <alignment horizontal="right" vertical="center"/>
    </xf>
    <xf numFmtId="0" fontId="9" fillId="0" borderId="104" xfId="0" applyFont="1" applyBorder="1" applyAlignment="1">
      <alignment horizontal="distributed" vertical="center" justifyLastLine="1"/>
    </xf>
    <xf numFmtId="184" fontId="9" fillId="0" borderId="61" xfId="1" applyNumberFormat="1" applyFont="1" applyBorder="1" applyAlignment="1">
      <alignment horizontal="right" vertical="center" justifyLastLine="1"/>
    </xf>
    <xf numFmtId="180" fontId="9" fillId="0" borderId="61" xfId="1" applyNumberFormat="1" applyFont="1" applyBorder="1" applyAlignment="1">
      <alignment horizontal="right" vertical="center"/>
    </xf>
    <xf numFmtId="180" fontId="9" fillId="0" borderId="93" xfId="1" applyNumberFormat="1" applyFont="1" applyBorder="1" applyAlignment="1">
      <alignment horizontal="right" vertical="center"/>
    </xf>
    <xf numFmtId="180" fontId="9" fillId="0" borderId="70" xfId="1" applyNumberFormat="1" applyFont="1" applyBorder="1" applyAlignment="1">
      <alignment horizontal="right" vertical="center"/>
    </xf>
    <xf numFmtId="180" fontId="9" fillId="0" borderId="86" xfId="1" applyNumberFormat="1" applyFont="1" applyBorder="1" applyAlignment="1">
      <alignment horizontal="right" vertical="center"/>
    </xf>
    <xf numFmtId="179" fontId="9" fillId="0" borderId="4" xfId="1" applyNumberFormat="1" applyFont="1" applyBorder="1" applyAlignment="1">
      <alignment horizontal="right" vertical="center"/>
    </xf>
    <xf numFmtId="180" fontId="9" fillId="0" borderId="114" xfId="1" applyNumberFormat="1" applyFont="1" applyBorder="1" applyAlignment="1">
      <alignment horizontal="right" vertical="center"/>
    </xf>
    <xf numFmtId="180" fontId="9" fillId="0" borderId="115" xfId="1" quotePrefix="1" applyNumberFormat="1" applyFont="1" applyBorder="1" applyAlignment="1">
      <alignment horizontal="right" vertical="center"/>
    </xf>
    <xf numFmtId="180" fontId="9" fillId="0" borderId="4" xfId="1" applyNumberFormat="1" applyFont="1" applyBorder="1" applyAlignment="1">
      <alignment horizontal="right" vertical="center"/>
    </xf>
    <xf numFmtId="179" fontId="9" fillId="0" borderId="4" xfId="1" quotePrefix="1" applyNumberFormat="1" applyFont="1" applyBorder="1" applyAlignment="1">
      <alignment horizontal="right" vertical="center"/>
    </xf>
    <xf numFmtId="180" fontId="9" fillId="0" borderId="118" xfId="1" applyNumberFormat="1" applyFont="1" applyBorder="1" applyAlignment="1">
      <alignment horizontal="right" vertical="center"/>
    </xf>
    <xf numFmtId="180" fontId="9" fillId="0" borderId="113" xfId="1" applyNumberFormat="1" applyFont="1" applyBorder="1" applyAlignment="1">
      <alignment horizontal="right" vertical="center"/>
    </xf>
    <xf numFmtId="179" fontId="9" fillId="0" borderId="104" xfId="1" applyNumberFormat="1" applyFont="1" applyBorder="1" applyAlignment="1">
      <alignment horizontal="right" vertical="center"/>
    </xf>
    <xf numFmtId="180" fontId="9" fillId="0" borderId="119" xfId="1" applyNumberFormat="1" applyFont="1" applyBorder="1" applyAlignment="1">
      <alignment horizontal="right" vertical="center"/>
    </xf>
    <xf numFmtId="180" fontId="9" fillId="0" borderId="120" xfId="1" quotePrefix="1" applyNumberFormat="1" applyFont="1" applyBorder="1" applyAlignment="1">
      <alignment horizontal="right" vertical="center"/>
    </xf>
    <xf numFmtId="180" fontId="9" fillId="0" borderId="104" xfId="1" applyNumberFormat="1" applyFont="1" applyBorder="1" applyAlignment="1">
      <alignment horizontal="right" vertical="center"/>
    </xf>
    <xf numFmtId="179" fontId="9" fillId="0" borderId="104" xfId="1" quotePrefix="1" applyNumberFormat="1" applyFont="1" applyBorder="1" applyAlignment="1">
      <alignment horizontal="right" vertical="center"/>
    </xf>
    <xf numFmtId="186" fontId="9" fillId="0" borderId="86" xfId="0" applyNumberFormat="1" applyFont="1" applyBorder="1" applyAlignment="1">
      <alignment vertical="center"/>
    </xf>
    <xf numFmtId="186" fontId="9" fillId="0" borderId="4" xfId="0" applyNumberFormat="1" applyFont="1" applyBorder="1" applyAlignment="1">
      <alignment vertical="center"/>
    </xf>
    <xf numFmtId="186" fontId="9" fillId="0" borderId="114" xfId="0" applyNumberFormat="1" applyFont="1" applyBorder="1" applyAlignment="1">
      <alignment vertical="center"/>
    </xf>
    <xf numFmtId="186" fontId="9" fillId="0" borderId="121" xfId="0" applyNumberFormat="1" applyFont="1" applyBorder="1" applyAlignment="1">
      <alignment vertical="center"/>
    </xf>
    <xf numFmtId="186" fontId="9" fillId="0" borderId="115" xfId="0" applyNumberFormat="1" applyFont="1" applyBorder="1" applyAlignment="1">
      <alignment vertical="center"/>
    </xf>
    <xf numFmtId="180" fontId="9" fillId="0" borderId="126" xfId="0" applyNumberFormat="1" applyFont="1" applyBorder="1" applyAlignment="1">
      <alignment horizontal="right" vertical="center"/>
    </xf>
    <xf numFmtId="179" fontId="9" fillId="0" borderId="125" xfId="0" quotePrefix="1" applyNumberFormat="1" applyFont="1" applyBorder="1" applyAlignment="1">
      <alignment horizontal="right" vertical="center"/>
    </xf>
    <xf numFmtId="180" fontId="9" fillId="0" borderId="100" xfId="0" applyNumberFormat="1" applyFont="1" applyBorder="1" applyAlignment="1">
      <alignment horizontal="right" vertical="center"/>
    </xf>
    <xf numFmtId="179" fontId="9" fillId="0" borderId="0" xfId="0" quotePrefix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 justifyLastLine="1"/>
    </xf>
    <xf numFmtId="180" fontId="9" fillId="0" borderId="0" xfId="0" applyNumberFormat="1" applyFont="1" applyBorder="1" applyAlignment="1">
      <alignment horizontal="right" vertical="center"/>
    </xf>
    <xf numFmtId="58" fontId="9" fillId="0" borderId="36" xfId="0" applyNumberFormat="1" applyFont="1" applyBorder="1" applyAlignment="1">
      <alignment horizontal="center" vertical="center"/>
    </xf>
    <xf numFmtId="180" fontId="9" fillId="0" borderId="70" xfId="0" applyNumberFormat="1" applyFont="1" applyBorder="1" applyAlignment="1">
      <alignment horizontal="right" vertical="center"/>
    </xf>
    <xf numFmtId="0" fontId="9" fillId="0" borderId="70" xfId="0" applyFont="1" applyBorder="1" applyAlignment="1">
      <alignment horizontal="distributed" vertical="center" justifyLastLine="1"/>
    </xf>
    <xf numFmtId="179" fontId="9" fillId="0" borderId="74" xfId="0" quotePrefix="1" applyNumberFormat="1" applyFont="1" applyBorder="1" applyAlignment="1">
      <alignment horizontal="right" vertical="center"/>
    </xf>
    <xf numFmtId="179" fontId="9" fillId="0" borderId="130" xfId="0" quotePrefix="1" applyNumberFormat="1" applyFont="1" applyBorder="1" applyAlignment="1">
      <alignment horizontal="right" vertical="center"/>
    </xf>
    <xf numFmtId="0" fontId="9" fillId="0" borderId="118" xfId="0" applyFont="1" applyBorder="1" applyAlignment="1">
      <alignment horizontal="right" vertical="center" justifyLastLine="1"/>
    </xf>
    <xf numFmtId="179" fontId="9" fillId="0" borderId="120" xfId="0" quotePrefix="1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69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2" fillId="0" borderId="90" xfId="0" applyFont="1" applyBorder="1" applyAlignment="1">
      <alignment horizontal="right" vertical="center"/>
    </xf>
    <xf numFmtId="0" fontId="12" fillId="0" borderId="90" xfId="0" applyFont="1" applyBorder="1" applyAlignment="1">
      <alignment horizontal="right"/>
    </xf>
    <xf numFmtId="0" fontId="12" fillId="0" borderId="53" xfId="0" quotePrefix="1" applyFont="1" applyBorder="1" applyAlignment="1">
      <alignment horizontal="left" vertical="center"/>
    </xf>
    <xf numFmtId="3" fontId="9" fillId="0" borderId="93" xfId="0" applyNumberFormat="1" applyFont="1" applyBorder="1" applyAlignment="1">
      <alignment horizontal="distributed" vertical="center" justifyLastLine="1"/>
    </xf>
    <xf numFmtId="181" fontId="9" fillId="0" borderId="61" xfId="0" applyNumberFormat="1" applyFont="1" applyBorder="1" applyAlignment="1">
      <alignment horizontal="right" vertical="center" justifyLastLine="1"/>
    </xf>
    <xf numFmtId="184" fontId="9" fillId="0" borderId="29" xfId="0" applyNumberFormat="1" applyFont="1" applyBorder="1" applyAlignment="1">
      <alignment horizontal="right" vertical="center" justifyLastLine="1"/>
    </xf>
    <xf numFmtId="177" fontId="9" fillId="0" borderId="17" xfId="0" applyNumberFormat="1" applyFont="1" applyBorder="1" applyAlignment="1">
      <alignment horizontal="right" vertical="center" justifyLastLine="1"/>
    </xf>
    <xf numFmtId="0" fontId="9" fillId="0" borderId="0" xfId="0" applyFont="1" applyAlignment="1">
      <alignment horizontal="center" vertical="center"/>
    </xf>
    <xf numFmtId="179" fontId="9" fillId="0" borderId="95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0" fontId="9" fillId="0" borderId="50" xfId="0" applyNumberFormat="1" applyFont="1" applyBorder="1" applyAlignment="1">
      <alignment horizontal="right" vertical="center"/>
    </xf>
    <xf numFmtId="179" fontId="9" fillId="0" borderId="124" xfId="0" applyNumberFormat="1" applyFont="1" applyBorder="1" applyAlignment="1">
      <alignment horizontal="right" vertical="center"/>
    </xf>
    <xf numFmtId="180" fontId="9" fillId="0" borderId="48" xfId="1" applyNumberFormat="1" applyFont="1" applyBorder="1" applyAlignment="1">
      <alignment horizontal="right" vertical="center"/>
    </xf>
    <xf numFmtId="179" fontId="9" fillId="0" borderId="49" xfId="0" quotePrefix="1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 shrinkToFit="1"/>
    </xf>
    <xf numFmtId="179" fontId="9" fillId="0" borderId="94" xfId="0" applyNumberFormat="1" applyFont="1" applyBorder="1" applyAlignment="1">
      <alignment horizontal="right" vertical="center"/>
    </xf>
    <xf numFmtId="179" fontId="9" fillId="0" borderId="96" xfId="0" applyNumberFormat="1" applyFont="1" applyBorder="1" applyAlignment="1">
      <alignment horizontal="right" vertical="center"/>
    </xf>
    <xf numFmtId="0" fontId="9" fillId="0" borderId="70" xfId="0" applyFont="1" applyBorder="1" applyAlignment="1">
      <alignment horizontal="center" vertical="center" shrinkToFit="1"/>
    </xf>
    <xf numFmtId="0" fontId="9" fillId="0" borderId="115" xfId="0" applyFont="1" applyBorder="1" applyAlignment="1">
      <alignment horizontal="center" vertical="center" shrinkToFit="1"/>
    </xf>
    <xf numFmtId="0" fontId="15" fillId="0" borderId="106" xfId="2" applyNumberFormat="1" applyFont="1" applyFill="1" applyBorder="1" applyAlignment="1">
      <alignment horizontal="center" vertical="center" shrinkToFit="1"/>
    </xf>
    <xf numFmtId="0" fontId="15" fillId="0" borderId="4" xfId="2" applyNumberFormat="1" applyFont="1" applyFill="1" applyBorder="1" applyAlignment="1">
      <alignment horizontal="center" vertical="center" shrinkToFit="1"/>
    </xf>
    <xf numFmtId="0" fontId="9" fillId="0" borderId="107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101" xfId="0" quotePrefix="1" applyFont="1" applyBorder="1" applyAlignment="1">
      <alignment horizontal="right" vertical="center"/>
    </xf>
    <xf numFmtId="0" fontId="9" fillId="0" borderId="102" xfId="0" quotePrefix="1" applyFont="1" applyBorder="1" applyAlignment="1">
      <alignment horizontal="right" vertical="center"/>
    </xf>
    <xf numFmtId="0" fontId="9" fillId="0" borderId="99" xfId="0" applyFont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 wrapText="1" justifyLastLine="1"/>
    </xf>
    <xf numFmtId="0" fontId="9" fillId="0" borderId="102" xfId="0" applyFont="1" applyBorder="1" applyAlignment="1">
      <alignment horizontal="center" vertical="center" justifyLastLine="1"/>
    </xf>
    <xf numFmtId="0" fontId="9" fillId="0" borderId="3" xfId="0" applyFont="1" applyBorder="1" applyAlignment="1">
      <alignment horizontal="center" vertical="center" justifyLastLine="1"/>
    </xf>
    <xf numFmtId="0" fontId="9" fillId="0" borderId="4" xfId="0" applyFont="1" applyBorder="1" applyAlignment="1">
      <alignment horizontal="center" vertical="center" justifyLastLine="1"/>
    </xf>
    <xf numFmtId="0" fontId="9" fillId="0" borderId="103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 wrapText="1"/>
    </xf>
    <xf numFmtId="0" fontId="9" fillId="0" borderId="102" xfId="0" applyFont="1" applyBorder="1" applyAlignment="1">
      <alignment horizontal="center" vertical="center" wrapText="1"/>
    </xf>
    <xf numFmtId="0" fontId="9" fillId="0" borderId="10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6" xfId="0" quotePrefix="1" applyFont="1" applyBorder="1" applyAlignment="1">
      <alignment horizontal="center" vertical="center" justifyLastLine="1"/>
    </xf>
    <xf numFmtId="0" fontId="9" fillId="0" borderId="104" xfId="0" quotePrefix="1" applyFont="1" applyBorder="1" applyAlignment="1">
      <alignment horizontal="center" vertical="center" justifyLastLine="1"/>
    </xf>
    <xf numFmtId="0" fontId="9" fillId="0" borderId="103" xfId="0" applyFont="1" applyBorder="1" applyAlignment="1">
      <alignment horizontal="center" vertical="center" justifyLastLine="1"/>
    </xf>
    <xf numFmtId="0" fontId="9" fillId="0" borderId="104" xfId="0" applyFont="1" applyBorder="1" applyAlignment="1">
      <alignment horizontal="center" vertical="center" justifyLastLine="1"/>
    </xf>
    <xf numFmtId="0" fontId="9" fillId="0" borderId="62" xfId="0" quotePrefix="1" applyFont="1" applyBorder="1" applyAlignment="1">
      <alignment horizontal="right" vertical="center"/>
    </xf>
    <xf numFmtId="0" fontId="9" fillId="0" borderId="2" xfId="0" quotePrefix="1" applyFont="1" applyBorder="1" applyAlignment="1">
      <alignment horizontal="right" vertical="center"/>
    </xf>
    <xf numFmtId="0" fontId="9" fillId="0" borderId="85" xfId="0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9" fillId="0" borderId="9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1" xfId="0" applyFont="1" applyBorder="1" applyAlignment="1">
      <alignment horizontal="center" vertical="center" wrapText="1"/>
    </xf>
    <xf numFmtId="0" fontId="9" fillId="0" borderId="89" xfId="0" applyFont="1" applyBorder="1" applyAlignment="1">
      <alignment horizontal="center" vertical="center" wrapText="1"/>
    </xf>
    <xf numFmtId="0" fontId="9" fillId="0" borderId="92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9" fillId="0" borderId="73" xfId="0" applyFont="1" applyBorder="1" applyAlignment="1">
      <alignment horizontal="right" vertical="distributed" textRotation="255" indent="1"/>
    </xf>
    <xf numFmtId="0" fontId="10" fillId="0" borderId="53" xfId="0" applyFont="1" applyBorder="1" applyAlignment="1">
      <alignment horizontal="right" vertical="distributed" textRotation="255" indent="1"/>
    </xf>
    <xf numFmtId="0" fontId="10" fillId="0" borderId="54" xfId="0" applyFont="1" applyBorder="1" applyAlignment="1">
      <alignment horizontal="right" vertical="distributed" textRotation="255" indent="1"/>
    </xf>
    <xf numFmtId="0" fontId="9" fillId="0" borderId="60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9" fillId="0" borderId="77" xfId="0" applyFont="1" applyBorder="1" applyAlignment="1">
      <alignment horizontal="distributed" vertical="center" justifyLastLine="1"/>
    </xf>
    <xf numFmtId="0" fontId="9" fillId="0" borderId="58" xfId="0" applyFont="1" applyBorder="1" applyAlignment="1">
      <alignment horizontal="distributed" vertical="center" justifyLastLine="1"/>
    </xf>
    <xf numFmtId="0" fontId="9" fillId="0" borderId="69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3" xfId="0" applyFont="1" applyBorder="1" applyAlignment="1">
      <alignment horizontal="center" vertical="center" wrapText="1"/>
    </xf>
    <xf numFmtId="0" fontId="10" fillId="0" borderId="70" xfId="0" applyFont="1" applyBorder="1" applyAlignment="1">
      <alignment vertical="center"/>
    </xf>
    <xf numFmtId="0" fontId="9" fillId="0" borderId="57" xfId="0" applyFont="1" applyBorder="1" applyAlignment="1">
      <alignment horizontal="distributed" vertical="center" justifyLastLine="1"/>
    </xf>
    <xf numFmtId="0" fontId="9" fillId="0" borderId="59" xfId="0" applyFont="1" applyBorder="1" applyAlignment="1">
      <alignment horizontal="distributed" vertical="center" justifyLastLine="1"/>
    </xf>
    <xf numFmtId="0" fontId="9" fillId="0" borderId="57" xfId="0" quotePrefix="1" applyFont="1" applyBorder="1" applyAlignment="1">
      <alignment horizontal="distributed" vertical="center" justifyLastLine="1"/>
    </xf>
    <xf numFmtId="0" fontId="10" fillId="0" borderId="59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left" vertical="center"/>
    </xf>
    <xf numFmtId="180" fontId="9" fillId="0" borderId="127" xfId="0" applyNumberFormat="1" applyFont="1" applyBorder="1" applyAlignment="1">
      <alignment horizontal="center" vertical="center" wrapText="1"/>
    </xf>
    <xf numFmtId="180" fontId="9" fillId="0" borderId="86" xfId="0" applyNumberFormat="1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9" fillId="0" borderId="53" xfId="0" applyFont="1" applyBorder="1" applyAlignment="1">
      <alignment horizontal="right" vertical="distributed" textRotation="255" indent="1"/>
    </xf>
    <xf numFmtId="0" fontId="9" fillId="0" borderId="122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/>
    </xf>
    <xf numFmtId="180" fontId="9" fillId="0" borderId="128" xfId="0" applyNumberFormat="1" applyFont="1" applyBorder="1" applyAlignment="1">
      <alignment horizontal="center" vertical="center"/>
    </xf>
    <xf numFmtId="180" fontId="9" fillId="0" borderId="129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 justifyLastLine="1"/>
    </xf>
    <xf numFmtId="0" fontId="9" fillId="0" borderId="55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3" fillId="0" borderId="77" xfId="0" applyFont="1" applyBorder="1" applyAlignment="1">
      <alignment horizontal="distributed" vertical="center" justifyLastLine="1"/>
    </xf>
    <xf numFmtId="0" fontId="3" fillId="0" borderId="58" xfId="0" applyFont="1" applyBorder="1" applyAlignment="1">
      <alignment horizontal="distributed" vertical="center" justifyLastLine="1"/>
    </xf>
    <xf numFmtId="0" fontId="3" fillId="0" borderId="73" xfId="0" applyFont="1" applyBorder="1" applyAlignment="1">
      <alignment horizontal="right" vertical="distributed" textRotation="255" indent="1"/>
    </xf>
    <xf numFmtId="0" fontId="5" fillId="0" borderId="53" xfId="0" applyFont="1" applyBorder="1" applyAlignment="1">
      <alignment horizontal="right" vertical="distributed" textRotation="255" indent="1"/>
    </xf>
    <xf numFmtId="0" fontId="5" fillId="0" borderId="54" xfId="0" applyFont="1" applyBorder="1" applyAlignment="1">
      <alignment horizontal="right" vertical="distributed" textRotation="255" indent="1"/>
    </xf>
    <xf numFmtId="0" fontId="3" fillId="0" borderId="62" xfId="0" quotePrefix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6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63" xfId="0" applyFont="1" applyBorder="1" applyAlignment="1">
      <alignment horizontal="center" vertical="center" wrapText="1"/>
    </xf>
    <xf numFmtId="0" fontId="5" fillId="0" borderId="70" xfId="0" applyFont="1" applyBorder="1" applyAlignment="1">
      <alignment vertical="center"/>
    </xf>
    <xf numFmtId="0" fontId="3" fillId="0" borderId="65" xfId="0" applyFont="1" applyBorder="1" applyAlignment="1">
      <alignment horizontal="center" vertical="center" wrapText="1"/>
    </xf>
    <xf numFmtId="0" fontId="5" fillId="0" borderId="74" xfId="0" applyFont="1" applyBorder="1" applyAlignment="1">
      <alignment vertical="center"/>
    </xf>
    <xf numFmtId="0" fontId="3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3" fillId="0" borderId="57" xfId="0" quotePrefix="1" applyFont="1" applyBorder="1" applyAlignment="1">
      <alignment horizontal="distributed" vertical="center" justifyLastLine="1"/>
    </xf>
    <xf numFmtId="0" fontId="5" fillId="0" borderId="59" xfId="0" applyFont="1" applyBorder="1" applyAlignment="1">
      <alignment horizontal="distributed" vertical="center" justifyLastLine="1"/>
    </xf>
    <xf numFmtId="0" fontId="3" fillId="0" borderId="57" xfId="0" applyFont="1" applyBorder="1" applyAlignment="1">
      <alignment horizontal="distributed" vertical="center" justifyLastLine="1"/>
    </xf>
    <xf numFmtId="0" fontId="3" fillId="0" borderId="59" xfId="0" applyFont="1" applyBorder="1" applyAlignment="1">
      <alignment horizontal="distributed" vertical="center" justifyLastLine="1"/>
    </xf>
    <xf numFmtId="0" fontId="3" fillId="0" borderId="53" xfId="0" applyFont="1" applyBorder="1" applyAlignment="1">
      <alignment horizontal="right" vertical="distributed" textRotation="255" indent="1"/>
    </xf>
    <xf numFmtId="0" fontId="5" fillId="0" borderId="5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3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58" xfId="0" applyFont="1" applyBorder="1" applyAlignment="1">
      <alignment horizontal="distributed" vertical="center" justifyLastLine="1"/>
    </xf>
    <xf numFmtId="0" fontId="3" fillId="0" borderId="71" xfId="0" applyFont="1" applyBorder="1" applyAlignment="1">
      <alignment horizontal="left" vertical="center"/>
    </xf>
    <xf numFmtId="0" fontId="5" fillId="0" borderId="72" xfId="0" applyFont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3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5" fillId="0" borderId="66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FF"/>
      <color rgb="FF66FF66"/>
      <color rgb="FFFF3399"/>
      <color rgb="FFFF33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ja-JP" altLang="en-US" sz="1200" b="1">
                <a:solidFill>
                  <a:sysClr val="windowText" lastClr="000000"/>
                </a:solidFill>
                <a:latin typeface="+mj-ea"/>
                <a:ea typeface="+mj-ea"/>
              </a:rPr>
              <a:t>令和２年総農家における販売農家・自給的農家別構成比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450288101742364E-2"/>
          <c:y val="0.11000717447953277"/>
          <c:w val="0.79815216975429093"/>
          <c:h val="0.7709821780849128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'グラフ（１）'!$E$3</c:f>
              <c:strCache>
                <c:ptCount val="1"/>
                <c:pt idx="0">
                  <c:v>販売
農家数</c:v>
                </c:pt>
              </c:strCache>
            </c:strRef>
          </c:tx>
          <c:spPr>
            <a:pattFill prst="ltDnDiag">
              <a:fgClr>
                <a:schemeClr val="bg1"/>
              </a:fgClr>
              <a:bgClr>
                <a:schemeClr val="accent1"/>
              </a:bgClr>
            </a:patt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7"/>
              <c:layout/>
              <c:tx>
                <c:rich>
                  <a:bodyPr/>
                  <a:lstStyle/>
                  <a:p>
                    <a:fld id="{7B61544E-D2EF-4CEA-ABDE-582276E16138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#,##0.0_);[Red]\(#,##0.0\)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'グラフ（１）'!$B$12:$C$21</c15:sqref>
                  </c15:fullRef>
                </c:ext>
              </c:extLst>
              <c:f>'グラフ（１）'!$B$13:$C$21</c:f>
              <c:multiLvlStrCache>
                <c:ptCount val="9"/>
                <c:lvl>
                  <c:pt idx="0">
                    <c:v>ちの</c:v>
                  </c:pt>
                  <c:pt idx="1">
                    <c:v>宮川</c:v>
                  </c:pt>
                  <c:pt idx="2">
                    <c:v>米沢</c:v>
                  </c:pt>
                  <c:pt idx="3">
                    <c:v>豊平</c:v>
                  </c:pt>
                  <c:pt idx="4">
                    <c:v>玉川</c:v>
                  </c:pt>
                  <c:pt idx="5">
                    <c:v>泉野</c:v>
                  </c:pt>
                  <c:pt idx="6">
                    <c:v>金沢</c:v>
                  </c:pt>
                  <c:pt idx="7">
                    <c:v>湖東</c:v>
                  </c:pt>
                  <c:pt idx="8">
                    <c:v>北山</c:v>
                  </c:pt>
                </c:lvl>
                <c:lvl>
                  <c:pt idx="0">
                    <c:v>地区別内訳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'グラフ（１）'!$F$12:$F$21</c15:sqref>
                  </c15:fullRef>
                </c:ext>
              </c:extLst>
              <c:f>'グラフ（１）'!$F$13:$F$21</c:f>
              <c:numCache>
                <c:formatCode>#,##0.0_);[Red]\(#,##0.0\)</c:formatCode>
                <c:ptCount val="9"/>
                <c:pt idx="0">
                  <c:v>19.46</c:v>
                </c:pt>
                <c:pt idx="1">
                  <c:v>28.38</c:v>
                </c:pt>
                <c:pt idx="2">
                  <c:v>39.32</c:v>
                </c:pt>
                <c:pt idx="3">
                  <c:v>43.88</c:v>
                </c:pt>
                <c:pt idx="4">
                  <c:v>38.92</c:v>
                </c:pt>
                <c:pt idx="5">
                  <c:v>68.98</c:v>
                </c:pt>
                <c:pt idx="6">
                  <c:v>29.78</c:v>
                </c:pt>
                <c:pt idx="7">
                  <c:v>53.77</c:v>
                </c:pt>
                <c:pt idx="8">
                  <c:v>40.299999999999997</c:v>
                </c:pt>
              </c:numCache>
            </c:numRef>
          </c:val>
        </c:ser>
        <c:ser>
          <c:idx val="1"/>
          <c:order val="1"/>
          <c:tx>
            <c:strRef>
              <c:f>'グラフ（１）'!$G$3</c:f>
              <c:strCache>
                <c:ptCount val="1"/>
                <c:pt idx="0">
                  <c:v>自給的
農家数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accent2"/>
              </a:bgClr>
            </a:patt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'グラフ（１）'!$B$12:$C$21</c15:sqref>
                  </c15:fullRef>
                </c:ext>
              </c:extLst>
              <c:f>'グラフ（１）'!$B$13:$C$21</c:f>
              <c:multiLvlStrCache>
                <c:ptCount val="9"/>
                <c:lvl>
                  <c:pt idx="0">
                    <c:v>ちの</c:v>
                  </c:pt>
                  <c:pt idx="1">
                    <c:v>宮川</c:v>
                  </c:pt>
                  <c:pt idx="2">
                    <c:v>米沢</c:v>
                  </c:pt>
                  <c:pt idx="3">
                    <c:v>豊平</c:v>
                  </c:pt>
                  <c:pt idx="4">
                    <c:v>玉川</c:v>
                  </c:pt>
                  <c:pt idx="5">
                    <c:v>泉野</c:v>
                  </c:pt>
                  <c:pt idx="6">
                    <c:v>金沢</c:v>
                  </c:pt>
                  <c:pt idx="7">
                    <c:v>湖東</c:v>
                  </c:pt>
                  <c:pt idx="8">
                    <c:v>北山</c:v>
                  </c:pt>
                </c:lvl>
                <c:lvl>
                  <c:pt idx="0">
                    <c:v>地区別内訳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'グラフ（１）'!$H$12:$H$21</c15:sqref>
                  </c15:fullRef>
                </c:ext>
              </c:extLst>
              <c:f>'グラフ（１）'!$H$13:$H$21</c:f>
              <c:numCache>
                <c:formatCode>#,##0.0_);[Red]\(#,##0.0\)</c:formatCode>
                <c:ptCount val="9"/>
                <c:pt idx="0">
                  <c:v>80.53</c:v>
                </c:pt>
                <c:pt idx="1">
                  <c:v>71.61</c:v>
                </c:pt>
                <c:pt idx="2">
                  <c:v>60.67</c:v>
                </c:pt>
                <c:pt idx="3">
                  <c:v>56.11</c:v>
                </c:pt>
                <c:pt idx="4">
                  <c:v>61.07</c:v>
                </c:pt>
                <c:pt idx="5">
                  <c:v>31.01</c:v>
                </c:pt>
                <c:pt idx="6">
                  <c:v>70.209999999999994</c:v>
                </c:pt>
                <c:pt idx="7">
                  <c:v>46.22</c:v>
                </c:pt>
                <c:pt idx="8">
                  <c:v>59.69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58445352"/>
        <c:axId val="658443000"/>
      </c:barChart>
      <c:catAx>
        <c:axId val="65844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658443000"/>
        <c:crosses val="autoZero"/>
        <c:auto val="0"/>
        <c:lblAlgn val="ctr"/>
        <c:lblOffset val="100"/>
        <c:noMultiLvlLbl val="0"/>
      </c:catAx>
      <c:valAx>
        <c:axId val="65844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65844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+mj-ea"/>
                <a:ea typeface="+mj-ea"/>
              </a:rPr>
              <a:t>総農家数の推移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58114610673666"/>
          <c:y val="0.14746722775355559"/>
          <c:w val="0.8100528526428914"/>
          <c:h val="0.74513351120366156"/>
        </c:manualLayout>
      </c:layout>
      <c:barChart>
        <c:barDir val="col"/>
        <c:grouping val="stacked"/>
        <c:varyColors val="0"/>
        <c:ser>
          <c:idx val="0"/>
          <c:order val="0"/>
          <c:tx>
            <c:v>販売農家数</c:v>
          </c:tx>
          <c:spPr>
            <a:pattFill prst="pct20">
              <a:fgClr>
                <a:schemeClr val="tx1"/>
              </a:fgClr>
              <a:bgClr>
                <a:schemeClr val="accent1"/>
              </a:bgClr>
            </a:patt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F77AAD5-69AA-46DA-9097-172C1CC06B5B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70.9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D67968B-54E9-46F9-B1D7-B949EFF2BEBC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65.4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A9BAAF2-85ED-4DA9-97BC-70568001EC19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56.6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AF662D1-E81B-4110-A513-B49E5A24BDFC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51.4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9A53750-5557-410E-B6A5-74DBAE6E3978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47.2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  <a:cs typeface="+mn-cs"/>
                      </a:defRPr>
                    </a:pPr>
                    <a:fld id="{FF5AE6FB-68BB-4830-A738-B4044E4D1A78}" type="VALUE">
                      <a:rPr lang="en-US" altLang="ja-JP" sz="800">
                        <a:latin typeface="+mj-ea"/>
                        <a:ea typeface="+mj-ea"/>
                      </a:rPr>
                      <a:pPr>
                        <a:defRPr>
                          <a:solidFill>
                            <a:sysClr val="windowText" lastClr="000000"/>
                          </a:solidFill>
                          <a:latin typeface="+mj-ea"/>
                          <a:ea typeface="+mj-ea"/>
                        </a:defRPr>
                      </a:pPr>
                      <a:t>[値]</a:t>
                    </a:fld>
                    <a:endParaRPr lang="en-US" altLang="ja-JP" sz="800">
                      <a:latin typeface="+mj-ea"/>
                      <a:ea typeface="+mj-ea"/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defRPr>
                    </a:pPr>
                    <a:r>
                      <a:rPr lang="ja-JP" altLang="en-US" sz="800">
                        <a:latin typeface="+mj-ea"/>
                        <a:ea typeface="+mj-ea"/>
                      </a:rPr>
                      <a:t>（</a:t>
                    </a:r>
                    <a:r>
                      <a:rPr lang="en-US" altLang="ja-JP" sz="800">
                        <a:latin typeface="+mj-ea"/>
                        <a:ea typeface="+mj-ea"/>
                      </a:rPr>
                      <a:t>41.3</a:t>
                    </a:r>
                    <a:r>
                      <a:rPr lang="ja-JP" altLang="en-US" sz="800">
                        <a:latin typeface="+mj-ea"/>
                        <a:ea typeface="+mj-ea"/>
                      </a:rPr>
                      <a:t>）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2992147197637178E-2"/>
                      <c:h val="8.7579677351649884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'グラフ（１）'!$B$7:$C$12</c:f>
              <c:strCache>
                <c:ptCount val="6"/>
                <c:pt idx="0">
                  <c:v>H7</c:v>
                </c:pt>
                <c:pt idx="1">
                  <c:v>H12</c:v>
                </c:pt>
                <c:pt idx="2">
                  <c:v>H17</c:v>
                </c:pt>
                <c:pt idx="3">
                  <c:v>H22</c:v>
                </c:pt>
                <c:pt idx="4">
                  <c:v>H27</c:v>
                </c:pt>
                <c:pt idx="5">
                  <c:v>R2</c:v>
                </c:pt>
              </c:strCache>
            </c:strRef>
          </c:cat>
          <c:val>
            <c:numRef>
              <c:f>'グラフ（１）'!$E$7:$E$12</c:f>
              <c:numCache>
                <c:formatCode>#,##0_);[Red]\(#,##0\)</c:formatCode>
                <c:ptCount val="6"/>
                <c:pt idx="0">
                  <c:v>2371</c:v>
                </c:pt>
                <c:pt idx="1">
                  <c:v>1939</c:v>
                </c:pt>
                <c:pt idx="2">
                  <c:v>1549</c:v>
                </c:pt>
                <c:pt idx="3">
                  <c:v>1309</c:v>
                </c:pt>
                <c:pt idx="4">
                  <c:v>1158</c:v>
                </c:pt>
                <c:pt idx="5">
                  <c:v>825</c:v>
                </c:pt>
              </c:numCache>
            </c:numRef>
          </c:val>
        </c:ser>
        <c:ser>
          <c:idx val="1"/>
          <c:order val="1"/>
          <c:tx>
            <c:v>自給的農家数</c:v>
          </c:tx>
          <c:spPr>
            <a:pattFill prst="ltDnDiag">
              <a:fgClr>
                <a:schemeClr val="tx1"/>
              </a:fgClr>
              <a:bgClr>
                <a:schemeClr val="accent2"/>
              </a:bgClr>
            </a:patt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3767082590612004E-3"/>
                  <c:y val="9.259259259259217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  <a:cs typeface="+mn-cs"/>
                      </a:defRPr>
                    </a:pPr>
                    <a:fld id="{6B426EB9-67B7-46AD-9BC1-891E85678EF9}" type="VALUE">
                      <a:rPr lang="en-US" altLang="ja-JP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pPr>
                        <a:defRPr>
                          <a:solidFill>
                            <a:sysClr val="windowText" lastClr="000000"/>
                          </a:solidFill>
                          <a:latin typeface="+mj-ea"/>
                          <a:ea typeface="+mj-ea"/>
                        </a:defRPr>
                      </a:pPr>
                      <a:t>[値]</a:t>
                    </a:fld>
                    <a:endParaRPr lang="en-US" altLang="ja-JP">
                      <a:solidFill>
                        <a:sysClr val="windowText" lastClr="000000"/>
                      </a:solidFill>
                      <a:latin typeface="+mj-ea"/>
                      <a:ea typeface="+mj-ea"/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defRPr>
                    </a:pPr>
                    <a:r>
                      <a:rPr lang="ja-JP" altLang="en-US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（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29.1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）</a:t>
                    </a:r>
                  </a:p>
                </c:rich>
              </c:tx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CF30F5F-8A34-4BA7-9A7A-D26598BB7610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34.6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F139207-7D3A-4E7A-9A9F-B446C7AF6291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43.5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24E4FBC-7EA9-45A8-96E5-1132BD7145C0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48.6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B190283-E165-481F-A1EC-EC2B28C070A9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52.8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  <a:cs typeface="+mn-cs"/>
                      </a:defRPr>
                    </a:pPr>
                    <a:fld id="{DA788275-F832-4D4A-A8A5-E5FE91B805D4}" type="VALUE">
                      <a:rPr lang="en-US" altLang="ja-JP">
                        <a:latin typeface="+mj-ea"/>
                        <a:ea typeface="+mj-ea"/>
                      </a:rPr>
                      <a:pPr>
                        <a:defRPr>
                          <a:solidFill>
                            <a:sysClr val="windowText" lastClr="000000"/>
                          </a:solidFill>
                          <a:latin typeface="+mj-ea"/>
                          <a:ea typeface="+mj-ea"/>
                        </a:defRPr>
                      </a:pPr>
                      <a:t>[値]</a:t>
                    </a:fld>
                    <a:endParaRPr lang="en-US" altLang="ja-JP">
                      <a:latin typeface="+mj-ea"/>
                      <a:ea typeface="+mj-ea"/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defRPr>
                    </a:pPr>
                    <a:r>
                      <a:rPr lang="ja-JP" altLang="en-US">
                        <a:latin typeface="+mj-ea"/>
                        <a:ea typeface="+mj-ea"/>
                      </a:rPr>
                      <a:t>（</a:t>
                    </a:r>
                    <a:r>
                      <a:rPr lang="en-US" altLang="ja-JP">
                        <a:latin typeface="+mj-ea"/>
                        <a:ea typeface="+mj-ea"/>
                      </a:rPr>
                      <a:t>58.7</a:t>
                    </a:r>
                    <a:r>
                      <a:rPr lang="ja-JP" altLang="en-US">
                        <a:latin typeface="+mj-ea"/>
                        <a:ea typeface="+mj-ea"/>
                      </a:rPr>
                      <a:t>）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84699417366876E-2"/>
                      <c:h val="0.10218539485752237"/>
                    </c:manualLayout>
                  </c15:layout>
                  <c15:dlblFieldTable/>
                  <c15:showDataLabelsRange val="0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'グラフ（１）'!$B$7:$C$12</c:f>
              <c:strCache>
                <c:ptCount val="6"/>
                <c:pt idx="0">
                  <c:v>H7</c:v>
                </c:pt>
                <c:pt idx="1">
                  <c:v>H12</c:v>
                </c:pt>
                <c:pt idx="2">
                  <c:v>H17</c:v>
                </c:pt>
                <c:pt idx="3">
                  <c:v>H22</c:v>
                </c:pt>
                <c:pt idx="4">
                  <c:v>H27</c:v>
                </c:pt>
                <c:pt idx="5">
                  <c:v>R2</c:v>
                </c:pt>
              </c:strCache>
            </c:strRef>
          </c:cat>
          <c:val>
            <c:numRef>
              <c:f>'グラフ（１）'!$G$7:$G$12</c:f>
              <c:numCache>
                <c:formatCode>#,##0_);[Red]\(#,##0\)</c:formatCode>
                <c:ptCount val="6"/>
                <c:pt idx="0">
                  <c:v>975</c:v>
                </c:pt>
                <c:pt idx="1">
                  <c:v>1025</c:v>
                </c:pt>
                <c:pt idx="2">
                  <c:v>1189</c:v>
                </c:pt>
                <c:pt idx="3">
                  <c:v>1239</c:v>
                </c:pt>
                <c:pt idx="4">
                  <c:v>1294</c:v>
                </c:pt>
                <c:pt idx="5">
                  <c:v>1174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658445744"/>
        <c:axId val="658446528"/>
      </c:barChart>
      <c:catAx>
        <c:axId val="65844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658446528"/>
        <c:crosses val="autoZero"/>
        <c:auto val="1"/>
        <c:lblAlgn val="ctr"/>
        <c:lblOffset val="100"/>
        <c:noMultiLvlLbl val="0"/>
      </c:catAx>
      <c:valAx>
        <c:axId val="65844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 altLang="en-US" sz="900">
                    <a:solidFill>
                      <a:sysClr val="windowText" lastClr="000000"/>
                    </a:solidFill>
                    <a:latin typeface="+mj-ea"/>
                    <a:ea typeface="+mj-ea"/>
                  </a:rPr>
                  <a:t>（戸）</a:t>
                </a:r>
              </a:p>
            </c:rich>
          </c:tx>
          <c:layout>
            <c:manualLayout>
              <c:xMode val="edge"/>
              <c:yMode val="edge"/>
              <c:x val="0.11644616340621065"/>
              <c:y val="6.7133757040700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65844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00624588477437"/>
          <c:y val="0.19301764965329751"/>
          <c:w val="0.1643422045684651"/>
          <c:h val="0.1239678098088978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400" baseline="0"/>
              <a:t>専兼業別農家数の構成比推移</a:t>
            </a:r>
          </a:p>
        </c:rich>
      </c:tx>
      <c:layout>
        <c:manualLayout>
          <c:xMode val="edge"/>
          <c:yMode val="edge"/>
          <c:x val="0.38145354745494381"/>
          <c:y val="3.706455794950079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8372665916760412E-2"/>
          <c:y val="0.16353551154942841"/>
          <c:w val="0.90591304836895392"/>
          <c:h val="0.779932508436445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'グラフ（２）'!$N$2</c:f>
              <c:strCache>
                <c:ptCount val="1"/>
                <c:pt idx="0">
                  <c:v>専業</c:v>
                </c:pt>
              </c:strCache>
            </c:strRef>
          </c:tx>
          <c:spPr>
            <a:pattFill prst="dashHorz">
              <a:fgClr>
                <a:schemeClr val="tx1"/>
              </a:fgClr>
              <a:bgClr>
                <a:srgbClr val="00B0F0"/>
              </a:bgClr>
            </a:patt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numFmt formatCode="#,##0.0_);[Red]\(#,##0.0\)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.0_);[Red]\(#,##0.0\)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'グラフ（２）'!$M$3:$M$8</c:f>
              <c:strCache>
                <c:ptCount val="6"/>
                <c:pt idx="0">
                  <c:v>平成 ２ 年</c:v>
                </c:pt>
                <c:pt idx="1">
                  <c:v>７ 年</c:v>
                </c:pt>
                <c:pt idx="2">
                  <c:v>１２ 年</c:v>
                </c:pt>
                <c:pt idx="3">
                  <c:v>１７ 年</c:v>
                </c:pt>
                <c:pt idx="4">
                  <c:v>２２ 年</c:v>
                </c:pt>
                <c:pt idx="5">
                  <c:v>２７ 年</c:v>
                </c:pt>
              </c:strCache>
            </c:strRef>
          </c:cat>
          <c:val>
            <c:numRef>
              <c:f>'グラフ（２）'!$N$3:$N$8</c:f>
              <c:numCache>
                <c:formatCode>0.0</c:formatCode>
                <c:ptCount val="6"/>
                <c:pt idx="0">
                  <c:v>10.6</c:v>
                </c:pt>
                <c:pt idx="1">
                  <c:v>10.6</c:v>
                </c:pt>
                <c:pt idx="2">
                  <c:v>10.8</c:v>
                </c:pt>
                <c:pt idx="3" formatCode="General">
                  <c:v>11.9</c:v>
                </c:pt>
                <c:pt idx="4" formatCode="General">
                  <c:v>13.1</c:v>
                </c:pt>
                <c:pt idx="5" formatCode="General">
                  <c:v>15.3</c:v>
                </c:pt>
              </c:numCache>
            </c:numRef>
          </c:val>
        </c:ser>
        <c:ser>
          <c:idx val="1"/>
          <c:order val="1"/>
          <c:tx>
            <c:strRef>
              <c:f>'グラフ（２）'!$O$2</c:f>
              <c:strCache>
                <c:ptCount val="1"/>
                <c:pt idx="0">
                  <c:v>第一種兼業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rgbClr val="FFFF00"/>
              </a:bgClr>
            </a:patt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5.3562663753952322E-4"/>
                  <c:y val="1.122454133717961E-6"/>
                </c:manualLayout>
              </c:layout>
              <c:tx>
                <c:rich>
                  <a:bodyPr/>
                  <a:lstStyle/>
                  <a:p>
                    <a:fld id="{E317BB82-A3D2-458F-8893-1D2CD2E25E41}" type="SERIESNAME">
                      <a:rPr lang="ja-JP" altLang="en-US" sz="900"/>
                      <a:pPr/>
                      <a:t>[系列名]</a:t>
                    </a:fld>
                    <a:endParaRPr lang="ja-JP" altLang="en-US" sz="900" baseline="0"/>
                  </a:p>
                  <a:p>
                    <a:fld id="{4624FBBD-56F7-4BC2-91A3-6B40152ED1F5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'グラフ（２）'!$M$3:$M$8</c:f>
              <c:strCache>
                <c:ptCount val="6"/>
                <c:pt idx="0">
                  <c:v>平成 ２ 年</c:v>
                </c:pt>
                <c:pt idx="1">
                  <c:v>７ 年</c:v>
                </c:pt>
                <c:pt idx="2">
                  <c:v>１２ 年</c:v>
                </c:pt>
                <c:pt idx="3">
                  <c:v>１７ 年</c:v>
                </c:pt>
                <c:pt idx="4">
                  <c:v>２２ 年</c:v>
                </c:pt>
                <c:pt idx="5">
                  <c:v>２７ 年</c:v>
                </c:pt>
              </c:strCache>
            </c:strRef>
          </c:cat>
          <c:val>
            <c:numRef>
              <c:f>'グラフ（２）'!$O$3:$O$8</c:f>
              <c:numCache>
                <c:formatCode>0.0</c:formatCode>
                <c:ptCount val="6"/>
                <c:pt idx="0">
                  <c:v>12.3</c:v>
                </c:pt>
                <c:pt idx="1">
                  <c:v>13</c:v>
                </c:pt>
                <c:pt idx="2">
                  <c:v>9.1999999999999993</c:v>
                </c:pt>
                <c:pt idx="3" formatCode="General">
                  <c:v>8.5</c:v>
                </c:pt>
                <c:pt idx="4" formatCode="General">
                  <c:v>6.3</c:v>
                </c:pt>
                <c:pt idx="5" formatCode="General">
                  <c:v>3.5</c:v>
                </c:pt>
              </c:numCache>
            </c:numRef>
          </c:val>
        </c:ser>
        <c:ser>
          <c:idx val="2"/>
          <c:order val="2"/>
          <c:tx>
            <c:strRef>
              <c:f>'グラフ（２）'!$P$2</c:f>
              <c:strCache>
                <c:ptCount val="1"/>
                <c:pt idx="0">
                  <c:v>第二種兼業</c:v>
                </c:pt>
              </c:strCache>
            </c:strRef>
          </c:tx>
          <c:spPr>
            <a:pattFill prst="smCheck">
              <a:fgClr>
                <a:schemeClr val="tx1"/>
              </a:fgClr>
              <a:bgClr>
                <a:srgbClr val="66FF66"/>
              </a:bgClr>
            </a:patt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Lbls>
            <c:dLbl>
              <c:idx val="0"/>
              <c:layout>
                <c:manualLayout>
                  <c:x val="-9.6575252500812284E-3"/>
                  <c:y val="1.0097766759555411E-3"/>
                </c:manualLayout>
              </c:layout>
              <c:tx>
                <c:rich>
                  <a:bodyPr/>
                  <a:lstStyle/>
                  <a:p>
                    <a:fld id="{E3E2CD9F-9762-4B96-BD99-36FEB2CEBA4A}" type="SERIESNAME">
                      <a:rPr lang="ja-JP" altLang="en-US" sz="1000" baseline="0"/>
                      <a:pPr/>
                      <a:t>[系列名]</a:t>
                    </a:fld>
                    <a:endParaRPr lang="ja-JP" altLang="en-US" sz="1000" baseline="0"/>
                  </a:p>
                  <a:p>
                    <a:fld id="{117F3E11-C733-4425-96E3-09A0AF4FB40E}" type="VALUE">
                      <a:rPr lang="en-US" altLang="ja-JP" sz="1000" baseline="0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080772607550481"/>
                      <c:h val="8.1706089247178412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'グラフ（２）'!$M$3:$M$8</c:f>
              <c:strCache>
                <c:ptCount val="6"/>
                <c:pt idx="0">
                  <c:v>平成 ２ 年</c:v>
                </c:pt>
                <c:pt idx="1">
                  <c:v>７ 年</c:v>
                </c:pt>
                <c:pt idx="2">
                  <c:v>１２ 年</c:v>
                </c:pt>
                <c:pt idx="3">
                  <c:v>１７ 年</c:v>
                </c:pt>
                <c:pt idx="4">
                  <c:v>２２ 年</c:v>
                </c:pt>
                <c:pt idx="5">
                  <c:v>２７ 年</c:v>
                </c:pt>
              </c:strCache>
            </c:strRef>
          </c:cat>
          <c:val>
            <c:numRef>
              <c:f>'グラフ（２）'!$P$3:$P$8</c:f>
              <c:numCache>
                <c:formatCode>#,##0.0</c:formatCode>
                <c:ptCount val="6"/>
                <c:pt idx="0">
                  <c:v>48.7</c:v>
                </c:pt>
                <c:pt idx="1">
                  <c:v>47.3</c:v>
                </c:pt>
                <c:pt idx="2">
                  <c:v>45.4</c:v>
                </c:pt>
                <c:pt idx="3">
                  <c:v>36.1</c:v>
                </c:pt>
                <c:pt idx="4">
                  <c:v>32</c:v>
                </c:pt>
                <c:pt idx="5">
                  <c:v>28.4</c:v>
                </c:pt>
              </c:numCache>
            </c:numRef>
          </c:val>
        </c:ser>
        <c:ser>
          <c:idx val="3"/>
          <c:order val="3"/>
          <c:tx>
            <c:strRef>
              <c:f>'グラフ（２）'!$Q$2</c:f>
              <c:strCache>
                <c:ptCount val="1"/>
                <c:pt idx="0">
                  <c:v>自給的農家</c:v>
                </c:pt>
              </c:strCache>
            </c:strRef>
          </c:tx>
          <c:spPr>
            <a:pattFill prst="wave">
              <a:fgClr>
                <a:schemeClr val="tx1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'グラフ（２）'!$M$3:$M$8</c:f>
              <c:strCache>
                <c:ptCount val="6"/>
                <c:pt idx="0">
                  <c:v>平成 ２ 年</c:v>
                </c:pt>
                <c:pt idx="1">
                  <c:v>７ 年</c:v>
                </c:pt>
                <c:pt idx="2">
                  <c:v>１２ 年</c:v>
                </c:pt>
                <c:pt idx="3">
                  <c:v>１７ 年</c:v>
                </c:pt>
                <c:pt idx="4">
                  <c:v>２２ 年</c:v>
                </c:pt>
                <c:pt idx="5">
                  <c:v>２７ 年</c:v>
                </c:pt>
              </c:strCache>
            </c:strRef>
          </c:cat>
          <c:val>
            <c:numRef>
              <c:f>'グラフ（２）'!$Q$3:$Q$8</c:f>
              <c:numCache>
                <c:formatCode>0.0</c:formatCode>
                <c:ptCount val="6"/>
                <c:pt idx="0">
                  <c:v>28.4</c:v>
                </c:pt>
                <c:pt idx="1">
                  <c:v>29.1</c:v>
                </c:pt>
                <c:pt idx="2">
                  <c:v>34.6</c:v>
                </c:pt>
                <c:pt idx="3" formatCode="General">
                  <c:v>43.5</c:v>
                </c:pt>
                <c:pt idx="4" formatCode="General">
                  <c:v>48.6</c:v>
                </c:pt>
                <c:pt idx="5" formatCode="General">
                  <c:v>52.8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serLines>
          <c:spPr>
            <a:ln w="9525" cmpd="sng">
              <a:solidFill>
                <a:schemeClr val="tx1"/>
              </a:solidFill>
              <a:prstDash val="solid"/>
            </a:ln>
            <a:effectLst/>
          </c:spPr>
        </c:serLines>
        <c:axId val="658442216"/>
        <c:axId val="658444960"/>
      </c:barChart>
      <c:catAx>
        <c:axId val="658442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658444960"/>
        <c:crosses val="autoZero"/>
        <c:auto val="1"/>
        <c:lblAlgn val="ctr"/>
        <c:lblOffset val="100"/>
        <c:noMultiLvlLbl val="0"/>
      </c:catAx>
      <c:valAx>
        <c:axId val="6584449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658442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0</xdr:colOff>
      <xdr:row>5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104775" y="390525"/>
          <a:ext cx="97155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0</xdr:colOff>
      <xdr:row>5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104775" y="390525"/>
          <a:ext cx="971550" cy="514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20518</xdr:colOff>
      <xdr:row>37</xdr:row>
      <xdr:rowOff>234462</xdr:rowOff>
    </xdr:from>
    <xdr:to>
      <xdr:col>9</xdr:col>
      <xdr:colOff>565001</xdr:colOff>
      <xdr:row>54</xdr:row>
      <xdr:rowOff>58616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22</xdr:row>
      <xdr:rowOff>133349</xdr:rowOff>
    </xdr:from>
    <xdr:to>
      <xdr:col>9</xdr:col>
      <xdr:colOff>619126</xdr:colOff>
      <xdr:row>36</xdr:row>
      <xdr:rowOff>123824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0.28152</cdr:x>
      <cdr:y>0.25442</cdr:y>
    </cdr:from>
    <cdr:to>
      <cdr:x>0.39087</cdr:x>
      <cdr:y>0.3288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1729" y="884882"/>
          <a:ext cx="602742" cy="25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+mj-ea"/>
              <a:ea typeface="+mj-ea"/>
            </a:rPr>
            <a:t>2,964</a:t>
          </a:r>
          <a:endParaRPr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0.41895</cdr:x>
      <cdr:y>0.30546</cdr:y>
    </cdr:from>
    <cdr:to>
      <cdr:x>0.52654</cdr:x>
      <cdr:y>0.3826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309276" y="1062415"/>
          <a:ext cx="593041" cy="268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+mj-ea"/>
              <a:ea typeface="+mj-ea"/>
            </a:rPr>
            <a:t>2,738</a:t>
          </a:r>
          <a:endParaRPr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0.55287</cdr:x>
      <cdr:y>0.32944</cdr:y>
    </cdr:from>
    <cdr:to>
      <cdr:x>0.65516</cdr:x>
      <cdr:y>0.40382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3047421" y="1145821"/>
          <a:ext cx="563827" cy="25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+mj-ea"/>
              <a:ea typeface="+mj-ea"/>
            </a:rPr>
            <a:t>2,548</a:t>
          </a:r>
          <a:endParaRPr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0.69299</cdr:x>
      <cdr:y>0.35278</cdr:y>
    </cdr:from>
    <cdr:to>
      <cdr:x>0.80057</cdr:x>
      <cdr:y>0.42716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819771" y="1226987"/>
          <a:ext cx="592986" cy="258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2,452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0.16461</cdr:x>
      <cdr:y>0.16896</cdr:y>
    </cdr:from>
    <cdr:to>
      <cdr:x>0.27396</cdr:x>
      <cdr:y>0.24334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889000" y="584200"/>
          <a:ext cx="590564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+mj-ea"/>
              <a:ea typeface="+mj-ea"/>
            </a:rPr>
            <a:t>3,346</a:t>
          </a:r>
          <a:endParaRPr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0.81324</cdr:x>
      <cdr:y>0.43775</cdr:y>
    </cdr:from>
    <cdr:to>
      <cdr:x>0.9342</cdr:x>
      <cdr:y>0.52833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4482610" y="1522534"/>
          <a:ext cx="666752" cy="315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+mj-ea"/>
              <a:ea typeface="+mj-ea"/>
            </a:rPr>
            <a:t>1,999</a:t>
          </a:r>
          <a:endParaRPr lang="ja-JP" altLang="en-US" sz="1100">
            <a:latin typeface="+mj-ea"/>
            <a:ea typeface="+mj-ea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155576</xdr:rowOff>
    </xdr:from>
    <xdr:to>
      <xdr:col>7</xdr:col>
      <xdr:colOff>1038225</xdr:colOff>
      <xdr:row>22</xdr:row>
      <xdr:rowOff>180974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0.91</cdr:x>
      <cdr:y>0.04304</cdr:y>
    </cdr:from>
    <cdr:to>
      <cdr:x>0.96143</cdr:x>
      <cdr:y>0.08354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089900" y="215900"/>
          <a:ext cx="457200" cy="203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25</xdr:row>
      <xdr:rowOff>76200</xdr:rowOff>
    </xdr:from>
    <xdr:to>
      <xdr:col>10</xdr:col>
      <xdr:colOff>620898</xdr:colOff>
      <xdr:row>34</xdr:row>
      <xdr:rowOff>171449</xdr:rowOff>
    </xdr:to>
    <xdr:pic>
      <xdr:nvPicPr>
        <xdr:cNvPr id="2" name="Picture 1" descr="9-4C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2697"/>
        <a:stretch>
          <a:fillRect/>
        </a:stretch>
      </xdr:blipFill>
      <xdr:spPr bwMode="auto">
        <a:xfrm>
          <a:off x="3181350" y="5600700"/>
          <a:ext cx="2954523" cy="2324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752475</xdr:colOff>
      <xdr:row>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47625" y="390525"/>
          <a:ext cx="97155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752475</xdr:colOff>
      <xdr:row>12</xdr:row>
      <xdr:rowOff>0</xdr:rowOff>
    </xdr:to>
    <xdr:cxnSp macro="">
      <xdr:nvCxnSpPr>
        <xdr:cNvPr id="4" name="直線コネクタ 3"/>
        <xdr:cNvCxnSpPr/>
      </xdr:nvCxnSpPr>
      <xdr:spPr>
        <a:xfrm flipH="1" flipV="1">
          <a:off x="47625" y="390525"/>
          <a:ext cx="97155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21</xdr:row>
      <xdr:rowOff>0</xdr:rowOff>
    </xdr:from>
    <xdr:to>
      <xdr:col>9</xdr:col>
      <xdr:colOff>163698</xdr:colOff>
      <xdr:row>30</xdr:row>
      <xdr:rowOff>95249</xdr:rowOff>
    </xdr:to>
    <xdr:pic>
      <xdr:nvPicPr>
        <xdr:cNvPr id="2" name="Picture 1" descr="9-4C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2697"/>
        <a:stretch>
          <a:fillRect/>
        </a:stretch>
      </xdr:blipFill>
      <xdr:spPr bwMode="auto">
        <a:xfrm>
          <a:off x="2705100" y="4705350"/>
          <a:ext cx="2954523" cy="2324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752475</xdr:colOff>
      <xdr:row>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47625" y="390525"/>
          <a:ext cx="97155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オーガニック">
  <a:themeElements>
    <a:clrScheme name="オーガニック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オーガニック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オーガニック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7"/>
  <sheetViews>
    <sheetView showGridLines="0" topLeftCell="A4" workbookViewId="0">
      <selection activeCell="N18" sqref="N18"/>
    </sheetView>
  </sheetViews>
  <sheetFormatPr defaultRowHeight="20.100000000000001" customHeight="1"/>
  <cols>
    <col min="1" max="1" width="1" style="1" customWidth="1"/>
    <col min="2" max="2" width="2.296875" style="1" customWidth="1"/>
    <col min="3" max="3" width="7.5" style="1" customWidth="1"/>
    <col min="4" max="4" width="6.5" style="1" customWidth="1"/>
    <col min="5" max="6" width="5.796875" style="1" customWidth="1"/>
    <col min="7" max="12" width="5.796875" style="1" hidden="1" customWidth="1"/>
    <col min="13" max="14" width="5.796875" style="1" customWidth="1"/>
    <col min="15" max="15" width="8.796875" style="1"/>
    <col min="16" max="16" width="7.19921875" style="1" bestFit="1" customWidth="1"/>
    <col min="17" max="17" width="5.69921875" style="1" bestFit="1" customWidth="1"/>
    <col min="18" max="16384" width="8.796875" style="1"/>
  </cols>
  <sheetData>
    <row r="1" spans="2:14" s="12" customFormat="1" ht="18.95" customHeight="1">
      <c r="B1" s="102" t="s">
        <v>77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</row>
    <row r="2" spans="2:14" s="15" customFormat="1" ht="11.25">
      <c r="B2" s="106"/>
      <c r="C2" s="107"/>
      <c r="D2" s="107"/>
      <c r="E2" s="107"/>
      <c r="F2" s="107"/>
      <c r="G2" s="152"/>
      <c r="H2" s="152"/>
      <c r="I2" s="152"/>
      <c r="J2" s="152"/>
      <c r="K2" s="152"/>
      <c r="L2" s="152"/>
      <c r="M2" s="152"/>
      <c r="N2" s="153" t="s">
        <v>86</v>
      </c>
    </row>
    <row r="3" spans="2:14" ht="15.75" customHeight="1">
      <c r="B3" s="244" t="s">
        <v>43</v>
      </c>
      <c r="C3" s="245"/>
      <c r="D3" s="246" t="s">
        <v>27</v>
      </c>
      <c r="E3" s="261" t="s">
        <v>50</v>
      </c>
      <c r="F3" s="262"/>
      <c r="G3" s="260"/>
      <c r="H3" s="260"/>
      <c r="I3" s="260"/>
      <c r="J3" s="260"/>
      <c r="K3" s="260"/>
      <c r="L3" s="255"/>
      <c r="M3" s="256" t="s">
        <v>70</v>
      </c>
      <c r="N3" s="257"/>
    </row>
    <row r="4" spans="2:14" s="15" customFormat="1" ht="15.75" customHeight="1">
      <c r="B4" s="154"/>
      <c r="C4" s="155"/>
      <c r="D4" s="247"/>
      <c r="E4" s="263"/>
      <c r="F4" s="264"/>
      <c r="G4" s="267" t="s">
        <v>22</v>
      </c>
      <c r="H4" s="268"/>
      <c r="I4" s="265" t="s">
        <v>1</v>
      </c>
      <c r="J4" s="266"/>
      <c r="K4" s="265" t="s">
        <v>2</v>
      </c>
      <c r="L4" s="266"/>
      <c r="M4" s="258"/>
      <c r="N4" s="259"/>
    </row>
    <row r="5" spans="2:14" s="2" customFormat="1" ht="18" customHeight="1">
      <c r="B5" s="156" t="s">
        <v>0</v>
      </c>
      <c r="C5" s="150"/>
      <c r="D5" s="248"/>
      <c r="E5" s="177" t="s">
        <v>3</v>
      </c>
      <c r="F5" s="173" t="s">
        <v>4</v>
      </c>
      <c r="G5" s="174" t="s">
        <v>3</v>
      </c>
      <c r="H5" s="175" t="s">
        <v>4</v>
      </c>
      <c r="I5" s="172" t="s">
        <v>3</v>
      </c>
      <c r="J5" s="175" t="s">
        <v>4</v>
      </c>
      <c r="K5" s="172" t="s">
        <v>3</v>
      </c>
      <c r="L5" s="175" t="s">
        <v>4</v>
      </c>
      <c r="M5" s="181" t="s">
        <v>21</v>
      </c>
      <c r="N5" s="173" t="s">
        <v>4</v>
      </c>
    </row>
    <row r="6" spans="2:14" s="2" customFormat="1" ht="15.75" hidden="1" customHeight="1">
      <c r="B6" s="242" t="s">
        <v>56</v>
      </c>
      <c r="C6" s="243"/>
      <c r="D6" s="111">
        <v>3628</v>
      </c>
      <c r="E6" s="178">
        <f>G6+I6+K6</f>
        <v>2597</v>
      </c>
      <c r="F6" s="157">
        <f t="shared" ref="F6:F7" si="0">ROUND(E6/D6*100,1)</f>
        <v>71.599999999999994</v>
      </c>
      <c r="G6" s="158">
        <v>384</v>
      </c>
      <c r="H6" s="159">
        <v>10.6</v>
      </c>
      <c r="I6" s="160">
        <v>446</v>
      </c>
      <c r="J6" s="159">
        <f>ROUND(I6/D6*100,1)</f>
        <v>12.3</v>
      </c>
      <c r="K6" s="160">
        <v>1767</v>
      </c>
      <c r="L6" s="159">
        <f>ROUND(K6/D6*100,1)</f>
        <v>48.7</v>
      </c>
      <c r="M6" s="182">
        <v>1031</v>
      </c>
      <c r="N6" s="157">
        <f>ROUND(M6/D6*100,1)</f>
        <v>28.4</v>
      </c>
    </row>
    <row r="7" spans="2:14" ht="15.75" hidden="1" customHeight="1">
      <c r="B7" s="242" t="s">
        <v>51</v>
      </c>
      <c r="C7" s="249"/>
      <c r="D7" s="111">
        <v>3346</v>
      </c>
      <c r="E7" s="178">
        <f>G7+I7+K7</f>
        <v>2371</v>
      </c>
      <c r="F7" s="157">
        <f t="shared" si="0"/>
        <v>70.900000000000006</v>
      </c>
      <c r="G7" s="133">
        <v>354</v>
      </c>
      <c r="H7" s="112">
        <v>10.6</v>
      </c>
      <c r="I7" s="111">
        <v>436</v>
      </c>
      <c r="J7" s="112">
        <f>ROUND(I7/D7*100,1)</f>
        <v>13</v>
      </c>
      <c r="K7" s="111">
        <v>1581</v>
      </c>
      <c r="L7" s="112">
        <f>ROUND(K7/D7*100,1)</f>
        <v>47.3</v>
      </c>
      <c r="M7" s="183">
        <v>975</v>
      </c>
      <c r="N7" s="170">
        <f>ROUND(M7/D7*100,1)</f>
        <v>29.1</v>
      </c>
    </row>
    <row r="8" spans="2:14" ht="15.75" hidden="1" customHeight="1">
      <c r="B8" s="242" t="s">
        <v>52</v>
      </c>
      <c r="C8" s="249"/>
      <c r="D8" s="111">
        <v>2964</v>
      </c>
      <c r="E8" s="178">
        <f t="shared" ref="E8:E10" si="1">G8+I8+K8</f>
        <v>1939</v>
      </c>
      <c r="F8" s="161">
        <f>ROUND(E8/D8*100,1)</f>
        <v>65.400000000000006</v>
      </c>
      <c r="G8" s="133">
        <v>321</v>
      </c>
      <c r="H8" s="112">
        <v>10.8</v>
      </c>
      <c r="I8" s="111">
        <v>273</v>
      </c>
      <c r="J8" s="112">
        <v>9.1999999999999993</v>
      </c>
      <c r="K8" s="111">
        <v>1345</v>
      </c>
      <c r="L8" s="112">
        <v>45.4</v>
      </c>
      <c r="M8" s="183">
        <v>1025</v>
      </c>
      <c r="N8" s="170">
        <v>34.6</v>
      </c>
    </row>
    <row r="9" spans="2:14" ht="18" customHeight="1">
      <c r="B9" s="250" t="s">
        <v>53</v>
      </c>
      <c r="C9" s="251"/>
      <c r="D9" s="168">
        <v>2738</v>
      </c>
      <c r="E9" s="179">
        <f t="shared" si="1"/>
        <v>1549</v>
      </c>
      <c r="F9" s="171">
        <f t="shared" ref="F9:F10" si="2">ROUND(E9/D9*100,1)</f>
        <v>56.6</v>
      </c>
      <c r="G9" s="162">
        <v>327</v>
      </c>
      <c r="H9" s="169">
        <v>11.9</v>
      </c>
      <c r="I9" s="168">
        <v>234</v>
      </c>
      <c r="J9" s="169">
        <v>8.5</v>
      </c>
      <c r="K9" s="168">
        <v>988</v>
      </c>
      <c r="L9" s="169">
        <v>36.1</v>
      </c>
      <c r="M9" s="184">
        <v>1189</v>
      </c>
      <c r="N9" s="180">
        <v>43.5</v>
      </c>
    </row>
    <row r="10" spans="2:14" ht="18" customHeight="1">
      <c r="B10" s="254" t="s">
        <v>54</v>
      </c>
      <c r="C10" s="255"/>
      <c r="D10" s="192">
        <v>2548</v>
      </c>
      <c r="E10" s="193">
        <f t="shared" si="1"/>
        <v>1309</v>
      </c>
      <c r="F10" s="194">
        <f t="shared" si="2"/>
        <v>51.4</v>
      </c>
      <c r="G10" s="195">
        <v>333</v>
      </c>
      <c r="H10" s="196">
        <v>13.1</v>
      </c>
      <c r="I10" s="192">
        <v>160</v>
      </c>
      <c r="J10" s="196">
        <v>6.3</v>
      </c>
      <c r="K10" s="192">
        <v>816</v>
      </c>
      <c r="L10" s="196">
        <v>32</v>
      </c>
      <c r="M10" s="197">
        <v>1239</v>
      </c>
      <c r="N10" s="198">
        <v>48.6</v>
      </c>
    </row>
    <row r="11" spans="2:14" ht="18" customHeight="1">
      <c r="B11" s="252" t="s">
        <v>55</v>
      </c>
      <c r="C11" s="253"/>
      <c r="D11" s="185">
        <v>2452</v>
      </c>
      <c r="E11" s="186">
        <f t="shared" ref="E11" si="3">G11+I11+K11</f>
        <v>1158</v>
      </c>
      <c r="F11" s="187">
        <f t="shared" ref="F11" si="4">ROUND(E11/D11*100,1)</f>
        <v>47.2</v>
      </c>
      <c r="G11" s="188">
        <v>375</v>
      </c>
      <c r="H11" s="189">
        <v>15.3</v>
      </c>
      <c r="I11" s="185">
        <v>86</v>
      </c>
      <c r="J11" s="189">
        <v>3.5</v>
      </c>
      <c r="K11" s="185">
        <v>697</v>
      </c>
      <c r="L11" s="189">
        <v>28.4</v>
      </c>
      <c r="M11" s="190">
        <v>1294</v>
      </c>
      <c r="N11" s="191">
        <v>52.8</v>
      </c>
    </row>
    <row r="12" spans="2:14" ht="18" customHeight="1">
      <c r="B12" s="252" t="s">
        <v>96</v>
      </c>
      <c r="C12" s="253"/>
      <c r="D12" s="185">
        <v>1999</v>
      </c>
      <c r="E12" s="186">
        <v>825</v>
      </c>
      <c r="F12" s="187">
        <f>ROUND(E12/D12*100,1)</f>
        <v>41.3</v>
      </c>
      <c r="G12" s="188">
        <v>375</v>
      </c>
      <c r="H12" s="189">
        <v>15.3</v>
      </c>
      <c r="I12" s="185">
        <v>86</v>
      </c>
      <c r="J12" s="189">
        <v>3.5</v>
      </c>
      <c r="K12" s="185">
        <v>697</v>
      </c>
      <c r="L12" s="189">
        <v>28.4</v>
      </c>
      <c r="M12" s="190">
        <v>1174</v>
      </c>
      <c r="N12" s="187">
        <f>ROUND(M12/D12*100,1)</f>
        <v>58.7</v>
      </c>
    </row>
    <row r="13" spans="2:14" ht="17.25" customHeight="1">
      <c r="B13" s="151" t="s">
        <v>87</v>
      </c>
      <c r="C13" s="163"/>
      <c r="D13" s="164"/>
      <c r="E13" s="164"/>
      <c r="F13" s="176"/>
      <c r="G13" s="165"/>
      <c r="H13" s="167"/>
      <c r="I13" s="167"/>
      <c r="J13" s="167"/>
      <c r="K13" s="167"/>
      <c r="L13" s="167"/>
      <c r="M13" s="166"/>
      <c r="N13" s="176"/>
    </row>
    <row r="14" spans="2:14" ht="20.100000000000001" customHeight="1">
      <c r="B14" s="238" t="s">
        <v>84</v>
      </c>
      <c r="C14" s="239"/>
      <c r="D14" s="199">
        <f>ROUND((D10-D9)/D9*100,1)</f>
        <v>-6.9</v>
      </c>
      <c r="E14" s="199">
        <f t="shared" ref="E14:L14" si="5">ROUND((E10-E9)/E9*100,1)</f>
        <v>-15.5</v>
      </c>
      <c r="F14" s="200">
        <f>F10-F9</f>
        <v>-5.2000000000000028</v>
      </c>
      <c r="G14" s="201">
        <f t="shared" si="5"/>
        <v>1.8</v>
      </c>
      <c r="H14" s="202">
        <f t="shared" si="5"/>
        <v>10.1</v>
      </c>
      <c r="I14" s="202">
        <f t="shared" si="5"/>
        <v>-31.6</v>
      </c>
      <c r="J14" s="202">
        <f t="shared" si="5"/>
        <v>-25.9</v>
      </c>
      <c r="K14" s="202">
        <f t="shared" si="5"/>
        <v>-17.399999999999999</v>
      </c>
      <c r="L14" s="202">
        <f t="shared" si="5"/>
        <v>-11.4</v>
      </c>
      <c r="M14" s="203">
        <f>ROUND((M10-M9)/M9*100,1)</f>
        <v>4.2</v>
      </c>
      <c r="N14" s="200">
        <f>N10-N9</f>
        <v>5.1000000000000014</v>
      </c>
    </row>
    <row r="15" spans="2:14" ht="20.100000000000001" customHeight="1">
      <c r="B15" s="240" t="s">
        <v>85</v>
      </c>
      <c r="C15" s="241"/>
      <c r="D15" s="199">
        <f>ROUND((D11-D10)/D10*100,1)</f>
        <v>-3.8</v>
      </c>
      <c r="E15" s="199">
        <f t="shared" ref="E15:L15" si="6">ROUND((E11-E10)/E10*100,1)</f>
        <v>-11.5</v>
      </c>
      <c r="F15" s="200">
        <f t="shared" ref="F15:F16" si="7">F11-F10</f>
        <v>-4.1999999999999957</v>
      </c>
      <c r="G15" s="199">
        <f t="shared" si="6"/>
        <v>12.6</v>
      </c>
      <c r="H15" s="199">
        <f t="shared" si="6"/>
        <v>16.8</v>
      </c>
      <c r="I15" s="199">
        <f t="shared" si="6"/>
        <v>-46.3</v>
      </c>
      <c r="J15" s="199">
        <f t="shared" si="6"/>
        <v>-44.4</v>
      </c>
      <c r="K15" s="199">
        <f t="shared" si="6"/>
        <v>-14.6</v>
      </c>
      <c r="L15" s="199">
        <f t="shared" si="6"/>
        <v>-11.3</v>
      </c>
      <c r="M15" s="199">
        <f>ROUND((M11-M10)/M10*100,1)</f>
        <v>4.4000000000000004</v>
      </c>
      <c r="N15" s="200">
        <f t="shared" ref="N15:N16" si="8">N11-N10</f>
        <v>4.1999999999999957</v>
      </c>
    </row>
    <row r="16" spans="2:14" ht="20.100000000000001" customHeight="1">
      <c r="B16" s="240" t="s">
        <v>97</v>
      </c>
      <c r="C16" s="241"/>
      <c r="D16" s="199">
        <f>ROUND((D12-D11)/D11*100,1)</f>
        <v>-18.5</v>
      </c>
      <c r="E16" s="199">
        <f>ROUND((E12-E11)/E11*100,1)</f>
        <v>-28.8</v>
      </c>
      <c r="F16" s="200">
        <f t="shared" si="7"/>
        <v>-5.9000000000000057</v>
      </c>
      <c r="G16" s="201">
        <f t="shared" ref="G16:L16" si="9">ROUND((G12-G10)/G10*100,1)</f>
        <v>12.6</v>
      </c>
      <c r="H16" s="202">
        <f t="shared" si="9"/>
        <v>16.8</v>
      </c>
      <c r="I16" s="202">
        <f t="shared" si="9"/>
        <v>-46.3</v>
      </c>
      <c r="J16" s="202">
        <f t="shared" si="9"/>
        <v>-44.4</v>
      </c>
      <c r="K16" s="202">
        <f t="shared" si="9"/>
        <v>-14.6</v>
      </c>
      <c r="L16" s="202">
        <f t="shared" si="9"/>
        <v>-11.3</v>
      </c>
      <c r="M16" s="203">
        <f>ROUND((M12-M11)/M11*100,1)</f>
        <v>-9.3000000000000007</v>
      </c>
      <c r="N16" s="200">
        <f t="shared" si="8"/>
        <v>5.9000000000000057</v>
      </c>
    </row>
    <row r="17" spans="2:14" ht="20.100000000000001" customHeight="1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41" t="s">
        <v>15</v>
      </c>
    </row>
  </sheetData>
  <mergeCells count="18">
    <mergeCell ref="M3:N4"/>
    <mergeCell ref="G3:L3"/>
    <mergeCell ref="E3:F4"/>
    <mergeCell ref="K4:L4"/>
    <mergeCell ref="G4:H4"/>
    <mergeCell ref="I4:J4"/>
    <mergeCell ref="B14:C14"/>
    <mergeCell ref="B16:C16"/>
    <mergeCell ref="B6:C6"/>
    <mergeCell ref="B3:C3"/>
    <mergeCell ref="D3:D5"/>
    <mergeCell ref="B7:C7"/>
    <mergeCell ref="B8:C8"/>
    <mergeCell ref="B9:C9"/>
    <mergeCell ref="B12:C12"/>
    <mergeCell ref="B10:C10"/>
    <mergeCell ref="B11:C11"/>
    <mergeCell ref="B15:C15"/>
  </mergeCells>
  <phoneticPr fontId="4"/>
  <pageMargins left="0.39370078740157483" right="0.31496062992125984" top="0.98425196850393704" bottom="0.98425196850393704" header="0.51181102362204722" footer="0.51181102362204722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E5" sqref="E5:J5"/>
    </sheetView>
  </sheetViews>
  <sheetFormatPr defaultRowHeight="20.100000000000001" customHeight="1"/>
  <cols>
    <col min="1" max="1" width="2.796875" style="1" customWidth="1"/>
    <col min="2" max="2" width="7.19921875" style="1" bestFit="1" customWidth="1"/>
    <col min="3" max="3" width="6.69921875" style="1" bestFit="1" customWidth="1"/>
    <col min="4" max="10" width="6.69921875" style="1" customWidth="1"/>
    <col min="11" max="16384" width="8.796875" style="1"/>
  </cols>
  <sheetData>
    <row r="1" spans="1:11" s="12" customFormat="1" ht="18.95" customHeight="1">
      <c r="A1" s="11" t="s">
        <v>23</v>
      </c>
    </row>
    <row r="2" spans="1:11" s="15" customFormat="1" ht="12" thickBot="1">
      <c r="A2" s="14"/>
      <c r="J2" s="16" t="s">
        <v>32</v>
      </c>
    </row>
    <row r="3" spans="1:11" ht="17.25" customHeight="1">
      <c r="A3" s="318" t="s">
        <v>0</v>
      </c>
      <c r="B3" s="319"/>
      <c r="C3" s="322" t="s">
        <v>28</v>
      </c>
      <c r="D3" s="322" t="s">
        <v>38</v>
      </c>
      <c r="E3" s="330" t="s">
        <v>22</v>
      </c>
      <c r="F3" s="331"/>
      <c r="G3" s="328" t="s">
        <v>1</v>
      </c>
      <c r="H3" s="329"/>
      <c r="I3" s="328" t="s">
        <v>2</v>
      </c>
      <c r="J3" s="338"/>
    </row>
    <row r="4" spans="1:11" s="2" customFormat="1" ht="13.5" customHeight="1">
      <c r="A4" s="333"/>
      <c r="B4" s="334"/>
      <c r="C4" s="335"/>
      <c r="D4" s="335"/>
      <c r="E4" s="8" t="s">
        <v>3</v>
      </c>
      <c r="F4" s="9" t="s">
        <v>4</v>
      </c>
      <c r="G4" s="8" t="s">
        <v>3</v>
      </c>
      <c r="H4" s="9" t="s">
        <v>4</v>
      </c>
      <c r="I4" s="8" t="s">
        <v>3</v>
      </c>
      <c r="J4" s="10" t="s">
        <v>4</v>
      </c>
    </row>
    <row r="5" spans="1:11" ht="18.95" customHeight="1" thickBot="1">
      <c r="A5" s="336" t="s">
        <v>37</v>
      </c>
      <c r="B5" s="337"/>
      <c r="C5" s="41">
        <f>SUM(C6:C14)</f>
        <v>3628</v>
      </c>
      <c r="D5" s="70">
        <v>24.3</v>
      </c>
      <c r="E5" s="41">
        <f>SUM(E6:E14)</f>
        <v>483</v>
      </c>
      <c r="F5" s="42">
        <f>E5/C5*100</f>
        <v>13.313120176405732</v>
      </c>
      <c r="G5" s="41">
        <f>SUM(G6:G14)</f>
        <v>459</v>
      </c>
      <c r="H5" s="42">
        <f t="shared" ref="H5:H14" si="0">G5/C5*100</f>
        <v>12.651598676957002</v>
      </c>
      <c r="I5" s="41">
        <f>SUM(I6:I14)</f>
        <v>2686</v>
      </c>
      <c r="J5" s="69">
        <f t="shared" ref="J5:J14" si="1">I5/C5*100</f>
        <v>74.03528114663726</v>
      </c>
    </row>
    <row r="6" spans="1:11" ht="18.95" customHeight="1" thickTop="1">
      <c r="A6" s="332" t="s">
        <v>24</v>
      </c>
      <c r="B6" s="40" t="s">
        <v>5</v>
      </c>
      <c r="C6" s="35">
        <v>243</v>
      </c>
      <c r="D6" s="71">
        <v>7.6</v>
      </c>
      <c r="E6" s="35">
        <v>19</v>
      </c>
      <c r="F6" s="26">
        <f t="shared" ref="F6:F14" si="2">E6/C6*100</f>
        <v>7.8189300411522638</v>
      </c>
      <c r="G6" s="35">
        <v>7</v>
      </c>
      <c r="H6" s="26">
        <f t="shared" si="0"/>
        <v>2.880658436213992</v>
      </c>
      <c r="I6" s="35">
        <v>217</v>
      </c>
      <c r="J6" s="27">
        <f t="shared" si="1"/>
        <v>89.300411522633752</v>
      </c>
      <c r="K6" s="4"/>
    </row>
    <row r="7" spans="1:11" ht="18.95" customHeight="1">
      <c r="A7" s="316"/>
      <c r="B7" s="6" t="s">
        <v>6</v>
      </c>
      <c r="C7" s="33">
        <v>591</v>
      </c>
      <c r="D7" s="72">
        <v>18</v>
      </c>
      <c r="E7" s="33">
        <v>46</v>
      </c>
      <c r="F7" s="21">
        <f t="shared" si="2"/>
        <v>7.7834179357022002</v>
      </c>
      <c r="G7" s="33">
        <v>34</v>
      </c>
      <c r="H7" s="21">
        <f t="shared" si="0"/>
        <v>5.7529610829103213</v>
      </c>
      <c r="I7" s="33">
        <v>511</v>
      </c>
      <c r="J7" s="22">
        <f t="shared" si="1"/>
        <v>86.463620981387479</v>
      </c>
      <c r="K7" s="4"/>
    </row>
    <row r="8" spans="1:11" ht="18.95" customHeight="1">
      <c r="A8" s="316"/>
      <c r="B8" s="6" t="s">
        <v>7</v>
      </c>
      <c r="C8" s="33">
        <v>326</v>
      </c>
      <c r="D8" s="72">
        <v>43</v>
      </c>
      <c r="E8" s="33">
        <v>39</v>
      </c>
      <c r="F8" s="21">
        <f t="shared" si="2"/>
        <v>11.963190184049081</v>
      </c>
      <c r="G8" s="33">
        <v>32</v>
      </c>
      <c r="H8" s="21">
        <f t="shared" si="0"/>
        <v>9.8159509202453989</v>
      </c>
      <c r="I8" s="33">
        <v>255</v>
      </c>
      <c r="J8" s="22">
        <f t="shared" si="1"/>
        <v>78.220858895705518</v>
      </c>
      <c r="K8" s="4"/>
    </row>
    <row r="9" spans="1:11" ht="18.95" customHeight="1">
      <c r="A9" s="316"/>
      <c r="B9" s="6" t="s">
        <v>8</v>
      </c>
      <c r="C9" s="33">
        <v>481</v>
      </c>
      <c r="D9" s="72">
        <v>29.7</v>
      </c>
      <c r="E9" s="33">
        <v>73</v>
      </c>
      <c r="F9" s="21">
        <f t="shared" si="2"/>
        <v>15.176715176715177</v>
      </c>
      <c r="G9" s="33">
        <v>57</v>
      </c>
      <c r="H9" s="21">
        <f t="shared" si="0"/>
        <v>11.850311850311851</v>
      </c>
      <c r="I9" s="33">
        <v>351</v>
      </c>
      <c r="J9" s="22">
        <f t="shared" si="1"/>
        <v>72.972972972972968</v>
      </c>
      <c r="K9" s="4"/>
    </row>
    <row r="10" spans="1:11" ht="18.95" customHeight="1">
      <c r="A10" s="316"/>
      <c r="B10" s="6" t="s">
        <v>9</v>
      </c>
      <c r="C10" s="33">
        <v>586</v>
      </c>
      <c r="D10" s="72">
        <v>24.5</v>
      </c>
      <c r="E10" s="33">
        <v>87</v>
      </c>
      <c r="F10" s="21">
        <f t="shared" si="2"/>
        <v>14.846416382252558</v>
      </c>
      <c r="G10" s="33">
        <v>86</v>
      </c>
      <c r="H10" s="21">
        <f t="shared" si="0"/>
        <v>14.675767918088736</v>
      </c>
      <c r="I10" s="33">
        <v>413</v>
      </c>
      <c r="J10" s="22">
        <f t="shared" si="1"/>
        <v>70.477815699658706</v>
      </c>
      <c r="K10" s="4"/>
    </row>
    <row r="11" spans="1:11" ht="18.95" customHeight="1">
      <c r="A11" s="316"/>
      <c r="B11" s="6" t="s">
        <v>10</v>
      </c>
      <c r="C11" s="33">
        <v>367</v>
      </c>
      <c r="D11" s="72">
        <v>72.099999999999994</v>
      </c>
      <c r="E11" s="33">
        <v>72</v>
      </c>
      <c r="F11" s="21">
        <f t="shared" si="2"/>
        <v>19.618528610354225</v>
      </c>
      <c r="G11" s="33">
        <v>96</v>
      </c>
      <c r="H11" s="21">
        <f t="shared" si="0"/>
        <v>26.158038147138964</v>
      </c>
      <c r="I11" s="33">
        <v>199</v>
      </c>
      <c r="J11" s="22">
        <f t="shared" si="1"/>
        <v>54.223433242506815</v>
      </c>
      <c r="K11" s="4"/>
    </row>
    <row r="12" spans="1:11" ht="18.95" customHeight="1">
      <c r="A12" s="316"/>
      <c r="B12" s="6" t="s">
        <v>11</v>
      </c>
      <c r="C12" s="33">
        <v>267</v>
      </c>
      <c r="D12" s="72">
        <v>28.4</v>
      </c>
      <c r="E12" s="33">
        <v>36</v>
      </c>
      <c r="F12" s="21">
        <f t="shared" si="2"/>
        <v>13.48314606741573</v>
      </c>
      <c r="G12" s="33">
        <v>37</v>
      </c>
      <c r="H12" s="21">
        <f t="shared" si="0"/>
        <v>13.857677902621724</v>
      </c>
      <c r="I12" s="33">
        <v>194</v>
      </c>
      <c r="J12" s="22">
        <f t="shared" si="1"/>
        <v>72.659176029962552</v>
      </c>
      <c r="K12" s="4"/>
    </row>
    <row r="13" spans="1:11" ht="18.95" customHeight="1">
      <c r="A13" s="316"/>
      <c r="B13" s="6" t="s">
        <v>12</v>
      </c>
      <c r="C13" s="33">
        <v>409</v>
      </c>
      <c r="D13" s="72">
        <v>57.4</v>
      </c>
      <c r="E13" s="33">
        <v>66</v>
      </c>
      <c r="F13" s="21">
        <f t="shared" si="2"/>
        <v>16.136919315403421</v>
      </c>
      <c r="G13" s="33">
        <v>60</v>
      </c>
      <c r="H13" s="21">
        <f t="shared" si="0"/>
        <v>14.669926650366749</v>
      </c>
      <c r="I13" s="33">
        <v>283</v>
      </c>
      <c r="J13" s="22">
        <f t="shared" si="1"/>
        <v>69.193154034229835</v>
      </c>
      <c r="K13" s="4"/>
    </row>
    <row r="14" spans="1:11" ht="18.95" customHeight="1" thickBot="1">
      <c r="A14" s="317"/>
      <c r="B14" s="7" t="s">
        <v>13</v>
      </c>
      <c r="C14" s="38">
        <v>358</v>
      </c>
      <c r="D14" s="73">
        <v>23.5</v>
      </c>
      <c r="E14" s="38">
        <v>45</v>
      </c>
      <c r="F14" s="30">
        <f t="shared" si="2"/>
        <v>12.569832402234638</v>
      </c>
      <c r="G14" s="38">
        <v>50</v>
      </c>
      <c r="H14" s="30">
        <f t="shared" si="0"/>
        <v>13.966480446927374</v>
      </c>
      <c r="I14" s="38">
        <v>263</v>
      </c>
      <c r="J14" s="31">
        <f t="shared" si="1"/>
        <v>73.463687150837984</v>
      </c>
      <c r="K14" s="4"/>
    </row>
    <row r="15" spans="1:11" s="17" customFormat="1" ht="12">
      <c r="C15" s="17" t="s">
        <v>14</v>
      </c>
      <c r="G15" s="18"/>
      <c r="H15" s="18"/>
      <c r="J15" s="19" t="s">
        <v>15</v>
      </c>
    </row>
    <row r="16" spans="1:11" ht="20.100000000000001" customHeight="1">
      <c r="A16" s="3"/>
    </row>
  </sheetData>
  <mergeCells count="8">
    <mergeCell ref="A6:A14"/>
    <mergeCell ref="A3:B4"/>
    <mergeCell ref="C3:C4"/>
    <mergeCell ref="I3:J3"/>
    <mergeCell ref="E3:F3"/>
    <mergeCell ref="G3:H3"/>
    <mergeCell ref="A5:B5"/>
    <mergeCell ref="D3:D4"/>
  </mergeCells>
  <phoneticPr fontId="4"/>
  <pageMargins left="0.39370078740157483" right="0.39370078740157483" top="0.98425196850393704" bottom="0.98425196850393704" header="0.51181102362204722" footer="0.51181102362204722"/>
  <pageSetup paperSize="9" scale="98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5" sqref="D5:I5"/>
    </sheetView>
  </sheetViews>
  <sheetFormatPr defaultRowHeight="20.100000000000001" customHeight="1"/>
  <cols>
    <col min="1" max="1" width="2.796875" style="1" customWidth="1"/>
    <col min="2" max="2" width="7.19921875" style="1" bestFit="1" customWidth="1"/>
    <col min="3" max="3" width="6.69921875" style="1" bestFit="1" customWidth="1"/>
    <col min="4" max="9" width="6.69921875" style="1" customWidth="1"/>
    <col min="10" max="16384" width="8.796875" style="1"/>
  </cols>
  <sheetData>
    <row r="1" spans="1:10" s="12" customFormat="1" ht="18.95" customHeight="1">
      <c r="A1" s="11" t="s">
        <v>23</v>
      </c>
    </row>
    <row r="2" spans="1:10" s="15" customFormat="1" ht="12" thickBot="1">
      <c r="A2" s="14"/>
      <c r="I2" s="16" t="s">
        <v>32</v>
      </c>
    </row>
    <row r="3" spans="1:10" ht="17.25" customHeight="1">
      <c r="A3" s="318" t="s">
        <v>0</v>
      </c>
      <c r="B3" s="319"/>
      <c r="C3" s="322" t="s">
        <v>28</v>
      </c>
      <c r="D3" s="330" t="s">
        <v>22</v>
      </c>
      <c r="E3" s="331"/>
      <c r="F3" s="328" t="s">
        <v>1</v>
      </c>
      <c r="G3" s="329"/>
      <c r="H3" s="328" t="s">
        <v>2</v>
      </c>
      <c r="I3" s="338"/>
    </row>
    <row r="4" spans="1:10" s="2" customFormat="1" ht="13.5" customHeight="1">
      <c r="A4" s="333"/>
      <c r="B4" s="334"/>
      <c r="C4" s="335"/>
      <c r="D4" s="8" t="s">
        <v>3</v>
      </c>
      <c r="E4" s="9" t="s">
        <v>4</v>
      </c>
      <c r="F4" s="8" t="s">
        <v>3</v>
      </c>
      <c r="G4" s="9" t="s">
        <v>4</v>
      </c>
      <c r="H4" s="8" t="s">
        <v>3</v>
      </c>
      <c r="I4" s="10" t="s">
        <v>4</v>
      </c>
    </row>
    <row r="5" spans="1:10" ht="18.95" customHeight="1" thickBot="1">
      <c r="A5" s="339" t="s">
        <v>36</v>
      </c>
      <c r="B5" s="340"/>
      <c r="C5" s="41">
        <f>SUM(C6:C14)</f>
        <v>4241</v>
      </c>
      <c r="D5" s="41">
        <f>SUM(D6:D14)</f>
        <v>523</v>
      </c>
      <c r="E5" s="42">
        <f>D5/C5*100</f>
        <v>12.33199717047866</v>
      </c>
      <c r="F5" s="41">
        <f>SUM(F6:F14)</f>
        <v>621</v>
      </c>
      <c r="G5" s="42">
        <f>F5/C5*100</f>
        <v>14.642772930912521</v>
      </c>
      <c r="H5" s="41">
        <f>SUM(H6:H14)</f>
        <v>3097</v>
      </c>
      <c r="I5" s="69">
        <f>H5/C5*100</f>
        <v>73.025229898608828</v>
      </c>
    </row>
    <row r="6" spans="1:10" ht="18.95" customHeight="1" thickTop="1">
      <c r="A6" s="332" t="s">
        <v>24</v>
      </c>
      <c r="B6" s="40" t="s">
        <v>5</v>
      </c>
      <c r="C6" s="35">
        <v>354</v>
      </c>
      <c r="D6" s="35">
        <v>25</v>
      </c>
      <c r="E6" s="26">
        <f t="shared" ref="E6:E14" si="0">D6/C6*100</f>
        <v>7.0621468926553677</v>
      </c>
      <c r="F6" s="35">
        <v>24</v>
      </c>
      <c r="G6" s="26">
        <f t="shared" ref="G6:G14" si="1">F6/C6*100</f>
        <v>6.7796610169491522</v>
      </c>
      <c r="H6" s="35">
        <v>305</v>
      </c>
      <c r="I6" s="27">
        <f t="shared" ref="I6:I14" si="2">H6/C6*100</f>
        <v>86.158192090395474</v>
      </c>
      <c r="J6" s="4"/>
    </row>
    <row r="7" spans="1:10" ht="18.95" customHeight="1">
      <c r="A7" s="316"/>
      <c r="B7" s="6" t="s">
        <v>6</v>
      </c>
      <c r="C7" s="33">
        <v>694</v>
      </c>
      <c r="D7" s="33">
        <v>41</v>
      </c>
      <c r="E7" s="21">
        <f t="shared" si="0"/>
        <v>5.9077809798270895</v>
      </c>
      <c r="F7" s="33">
        <v>55</v>
      </c>
      <c r="G7" s="21">
        <f t="shared" si="1"/>
        <v>7.9250720461095101</v>
      </c>
      <c r="H7" s="33">
        <v>598</v>
      </c>
      <c r="I7" s="22">
        <f t="shared" si="2"/>
        <v>86.1671469740634</v>
      </c>
      <c r="J7" s="4"/>
    </row>
    <row r="8" spans="1:10" ht="18.95" customHeight="1">
      <c r="A8" s="316"/>
      <c r="B8" s="6" t="s">
        <v>7</v>
      </c>
      <c r="C8" s="33">
        <v>367</v>
      </c>
      <c r="D8" s="33">
        <v>33</v>
      </c>
      <c r="E8" s="21">
        <f t="shared" si="0"/>
        <v>8.9918256130790191</v>
      </c>
      <c r="F8" s="33">
        <v>40</v>
      </c>
      <c r="G8" s="21">
        <f t="shared" si="1"/>
        <v>10.899182561307901</v>
      </c>
      <c r="H8" s="33">
        <v>294</v>
      </c>
      <c r="I8" s="22">
        <f t="shared" si="2"/>
        <v>80.108991825613074</v>
      </c>
      <c r="J8" s="4"/>
    </row>
    <row r="9" spans="1:10" ht="18.95" customHeight="1">
      <c r="A9" s="316"/>
      <c r="B9" s="6" t="s">
        <v>8</v>
      </c>
      <c r="C9" s="33">
        <v>543</v>
      </c>
      <c r="D9" s="33">
        <v>76</v>
      </c>
      <c r="E9" s="21">
        <f t="shared" si="0"/>
        <v>13.996316758747698</v>
      </c>
      <c r="F9" s="33">
        <v>82</v>
      </c>
      <c r="G9" s="21">
        <f t="shared" si="1"/>
        <v>15.101289134438305</v>
      </c>
      <c r="H9" s="33">
        <v>385</v>
      </c>
      <c r="I9" s="22">
        <f t="shared" si="2"/>
        <v>70.902394106813986</v>
      </c>
      <c r="J9" s="4"/>
    </row>
    <row r="10" spans="1:10" ht="18.95" customHeight="1">
      <c r="A10" s="316"/>
      <c r="B10" s="6" t="s">
        <v>9</v>
      </c>
      <c r="C10" s="33">
        <v>661</v>
      </c>
      <c r="D10" s="33">
        <v>99</v>
      </c>
      <c r="E10" s="21">
        <f t="shared" si="0"/>
        <v>14.977307110438728</v>
      </c>
      <c r="F10" s="33">
        <v>105</v>
      </c>
      <c r="G10" s="21">
        <f t="shared" si="1"/>
        <v>15.88502269288956</v>
      </c>
      <c r="H10" s="33">
        <v>457</v>
      </c>
      <c r="I10" s="22">
        <f t="shared" si="2"/>
        <v>69.137670196671706</v>
      </c>
      <c r="J10" s="4"/>
    </row>
    <row r="11" spans="1:10" ht="18.95" customHeight="1">
      <c r="A11" s="316"/>
      <c r="B11" s="6" t="s">
        <v>10</v>
      </c>
      <c r="C11" s="33">
        <v>404</v>
      </c>
      <c r="D11" s="33">
        <v>82</v>
      </c>
      <c r="E11" s="21">
        <f t="shared" si="0"/>
        <v>20.297029702970299</v>
      </c>
      <c r="F11" s="33">
        <v>123</v>
      </c>
      <c r="G11" s="21">
        <f t="shared" si="1"/>
        <v>30.445544554455445</v>
      </c>
      <c r="H11" s="33">
        <v>199</v>
      </c>
      <c r="I11" s="22">
        <f t="shared" si="2"/>
        <v>49.257425742574256</v>
      </c>
      <c r="J11" s="4"/>
    </row>
    <row r="12" spans="1:10" ht="18.95" customHeight="1">
      <c r="A12" s="316"/>
      <c r="B12" s="6" t="s">
        <v>11</v>
      </c>
      <c r="C12" s="33">
        <v>323</v>
      </c>
      <c r="D12" s="33">
        <v>32</v>
      </c>
      <c r="E12" s="21">
        <f t="shared" si="0"/>
        <v>9.9071207430340564</v>
      </c>
      <c r="F12" s="33">
        <v>33</v>
      </c>
      <c r="G12" s="21">
        <f t="shared" si="1"/>
        <v>10.216718266253871</v>
      </c>
      <c r="H12" s="33">
        <v>258</v>
      </c>
      <c r="I12" s="22">
        <f t="shared" si="2"/>
        <v>79.87616099071208</v>
      </c>
      <c r="J12" s="4"/>
    </row>
    <row r="13" spans="1:10" ht="18.95" customHeight="1">
      <c r="A13" s="316"/>
      <c r="B13" s="6" t="s">
        <v>12</v>
      </c>
      <c r="C13" s="33">
        <v>461</v>
      </c>
      <c r="D13" s="33">
        <v>86</v>
      </c>
      <c r="E13" s="21">
        <f t="shared" si="0"/>
        <v>18.655097613882862</v>
      </c>
      <c r="F13" s="33">
        <v>89</v>
      </c>
      <c r="G13" s="21">
        <f t="shared" si="1"/>
        <v>19.305856832971802</v>
      </c>
      <c r="H13" s="33">
        <v>286</v>
      </c>
      <c r="I13" s="22">
        <f t="shared" si="2"/>
        <v>62.039045553145336</v>
      </c>
      <c r="J13" s="4"/>
    </row>
    <row r="14" spans="1:10" ht="18.95" customHeight="1" thickBot="1">
      <c r="A14" s="317"/>
      <c r="B14" s="7" t="s">
        <v>13</v>
      </c>
      <c r="C14" s="38">
        <v>434</v>
      </c>
      <c r="D14" s="38">
        <v>49</v>
      </c>
      <c r="E14" s="30">
        <f t="shared" si="0"/>
        <v>11.29032258064516</v>
      </c>
      <c r="F14" s="38">
        <v>70</v>
      </c>
      <c r="G14" s="30">
        <f t="shared" si="1"/>
        <v>16.129032258064516</v>
      </c>
      <c r="H14" s="38">
        <v>315</v>
      </c>
      <c r="I14" s="31">
        <f t="shared" si="2"/>
        <v>72.58064516129032</v>
      </c>
      <c r="J14" s="4"/>
    </row>
    <row r="15" spans="1:10" s="17" customFormat="1" ht="12">
      <c r="C15" s="17" t="s">
        <v>14</v>
      </c>
      <c r="F15" s="18"/>
      <c r="G15" s="18"/>
      <c r="I15" s="19" t="s">
        <v>15</v>
      </c>
    </row>
    <row r="16" spans="1:10" ht="20.100000000000001" customHeight="1">
      <c r="A16" s="3"/>
    </row>
  </sheetData>
  <mergeCells count="7">
    <mergeCell ref="A6:A14"/>
    <mergeCell ref="A3:B4"/>
    <mergeCell ref="C3:C4"/>
    <mergeCell ref="H3:I3"/>
    <mergeCell ref="D3:E3"/>
    <mergeCell ref="F3:G3"/>
    <mergeCell ref="A5:B5"/>
  </mergeCells>
  <phoneticPr fontId="4"/>
  <pageMargins left="0.39370078740157483" right="0.39370078740157483" top="0.98425196850393704" bottom="0.98425196850393704" header="0.51181102362204722" footer="0.51181102362204722"/>
  <pageSetup paperSize="9" scale="98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G6" sqref="G6"/>
    </sheetView>
  </sheetViews>
  <sheetFormatPr defaultRowHeight="20.100000000000001" customHeight="1"/>
  <cols>
    <col min="1" max="1" width="2.796875" style="1" customWidth="1"/>
    <col min="2" max="2" width="7.19921875" style="1" bestFit="1" customWidth="1"/>
    <col min="3" max="3" width="6.69921875" style="1" bestFit="1" customWidth="1"/>
    <col min="4" max="9" width="6.69921875" style="1" customWidth="1"/>
    <col min="10" max="16384" width="8.796875" style="1"/>
  </cols>
  <sheetData>
    <row r="1" spans="1:10" s="12" customFormat="1" ht="18.95" customHeight="1">
      <c r="A1" s="11" t="s">
        <v>23</v>
      </c>
    </row>
    <row r="2" spans="1:10" s="15" customFormat="1" ht="12" thickBot="1">
      <c r="A2" s="14"/>
      <c r="I2" s="16" t="s">
        <v>32</v>
      </c>
    </row>
    <row r="3" spans="1:10" ht="17.25" customHeight="1">
      <c r="A3" s="318" t="s">
        <v>0</v>
      </c>
      <c r="B3" s="319"/>
      <c r="C3" s="322" t="s">
        <v>28</v>
      </c>
      <c r="D3" s="330" t="s">
        <v>22</v>
      </c>
      <c r="E3" s="331"/>
      <c r="F3" s="328" t="s">
        <v>1</v>
      </c>
      <c r="G3" s="329"/>
      <c r="H3" s="328" t="s">
        <v>2</v>
      </c>
      <c r="I3" s="338"/>
    </row>
    <row r="4" spans="1:10" s="2" customFormat="1" ht="13.5" customHeight="1">
      <c r="A4" s="320"/>
      <c r="B4" s="321"/>
      <c r="C4" s="323"/>
      <c r="D4" s="64" t="s">
        <v>3</v>
      </c>
      <c r="E4" s="65" t="s">
        <v>4</v>
      </c>
      <c r="F4" s="64" t="s">
        <v>3</v>
      </c>
      <c r="G4" s="65" t="s">
        <v>4</v>
      </c>
      <c r="H4" s="64" t="s">
        <v>3</v>
      </c>
      <c r="I4" s="67" t="s">
        <v>4</v>
      </c>
    </row>
    <row r="5" spans="1:10" ht="18.95" customHeight="1">
      <c r="A5" s="343" t="s">
        <v>35</v>
      </c>
      <c r="B5" s="344"/>
      <c r="C5" s="32">
        <v>4614</v>
      </c>
      <c r="D5" s="32">
        <v>591</v>
      </c>
      <c r="E5" s="20">
        <v>12.8</v>
      </c>
      <c r="F5" s="32">
        <v>813</v>
      </c>
      <c r="G5" s="20">
        <v>17.600000000000001</v>
      </c>
      <c r="H5" s="32">
        <v>3210</v>
      </c>
      <c r="I5" s="68">
        <v>69.599999999999994</v>
      </c>
    </row>
    <row r="6" spans="1:10" ht="18.95" customHeight="1" thickBot="1">
      <c r="A6" s="341">
        <v>55</v>
      </c>
      <c r="B6" s="342"/>
      <c r="C6" s="34">
        <f>SUM(C7:C15)</f>
        <v>4396</v>
      </c>
      <c r="D6" s="34">
        <f>SUM(D7:D15)</f>
        <v>551</v>
      </c>
      <c r="E6" s="23">
        <f>D6/C6*100</f>
        <v>12.534121929026387</v>
      </c>
      <c r="F6" s="34">
        <f>SUM(F7:F15)</f>
        <v>697</v>
      </c>
      <c r="G6" s="23">
        <f>F6/C6*100</f>
        <v>15.855323020928116</v>
      </c>
      <c r="H6" s="34">
        <f>SUM(H7:H15)</f>
        <v>3348</v>
      </c>
      <c r="I6" s="24">
        <f>H6/C6*100</f>
        <v>76.160145586897173</v>
      </c>
    </row>
    <row r="7" spans="1:10" ht="18.95" customHeight="1" thickTop="1">
      <c r="A7" s="332" t="s">
        <v>24</v>
      </c>
      <c r="B7" s="40" t="s">
        <v>5</v>
      </c>
      <c r="C7" s="35">
        <v>379</v>
      </c>
      <c r="D7" s="35">
        <v>22</v>
      </c>
      <c r="E7" s="26">
        <f>D7/C7*100</f>
        <v>5.8047493403693933</v>
      </c>
      <c r="F7" s="35">
        <v>20</v>
      </c>
      <c r="G7" s="26">
        <f>F7/C7*100</f>
        <v>5.2770448548812663</v>
      </c>
      <c r="H7" s="35">
        <v>337</v>
      </c>
      <c r="I7" s="27">
        <f>H7/C7*100</f>
        <v>88.918205804749334</v>
      </c>
      <c r="J7" s="4"/>
    </row>
    <row r="8" spans="1:10" ht="18.95" customHeight="1">
      <c r="A8" s="316"/>
      <c r="B8" s="6" t="s">
        <v>6</v>
      </c>
      <c r="C8" s="33">
        <v>713</v>
      </c>
      <c r="D8" s="33">
        <v>45</v>
      </c>
      <c r="E8" s="21">
        <f t="shared" ref="E8:E15" si="0">D8/C8*100</f>
        <v>6.3113604488078536</v>
      </c>
      <c r="F8" s="33">
        <v>67</v>
      </c>
      <c r="G8" s="21">
        <f t="shared" ref="G8:G15" si="1">F8/C8*100</f>
        <v>9.3969144460028051</v>
      </c>
      <c r="H8" s="33">
        <v>601</v>
      </c>
      <c r="I8" s="22">
        <f t="shared" ref="I8:I15" si="2">H8/C8*100</f>
        <v>84.291725105189343</v>
      </c>
      <c r="J8" s="4"/>
    </row>
    <row r="9" spans="1:10" ht="18.95" customHeight="1">
      <c r="A9" s="316"/>
      <c r="B9" s="6" t="s">
        <v>7</v>
      </c>
      <c r="C9" s="33">
        <v>384</v>
      </c>
      <c r="D9" s="33">
        <v>41</v>
      </c>
      <c r="E9" s="21">
        <f t="shared" si="0"/>
        <v>10.677083333333332</v>
      </c>
      <c r="F9" s="33">
        <v>44</v>
      </c>
      <c r="G9" s="21">
        <f t="shared" si="1"/>
        <v>11.458333333333332</v>
      </c>
      <c r="H9" s="33">
        <v>299</v>
      </c>
      <c r="I9" s="22">
        <f t="shared" si="2"/>
        <v>77.864583333333343</v>
      </c>
      <c r="J9" s="4"/>
    </row>
    <row r="10" spans="1:10" ht="18.95" customHeight="1">
      <c r="A10" s="316"/>
      <c r="B10" s="6" t="s">
        <v>8</v>
      </c>
      <c r="C10" s="33">
        <v>557</v>
      </c>
      <c r="D10" s="33">
        <v>77</v>
      </c>
      <c r="E10" s="21">
        <f t="shared" si="0"/>
        <v>13.824057450628366</v>
      </c>
      <c r="F10" s="33">
        <v>109</v>
      </c>
      <c r="G10" s="21">
        <f t="shared" si="1"/>
        <v>19.569120287253142</v>
      </c>
      <c r="H10" s="33">
        <v>371</v>
      </c>
      <c r="I10" s="22">
        <f t="shared" si="2"/>
        <v>66.606822262118499</v>
      </c>
      <c r="J10" s="4"/>
    </row>
    <row r="11" spans="1:10" ht="18.95" customHeight="1">
      <c r="A11" s="316"/>
      <c r="B11" s="6" t="s">
        <v>9</v>
      </c>
      <c r="C11" s="33">
        <v>675</v>
      </c>
      <c r="D11" s="33">
        <v>103</v>
      </c>
      <c r="E11" s="21">
        <f t="shared" si="0"/>
        <v>15.259259259259258</v>
      </c>
      <c r="F11" s="33">
        <v>113</v>
      </c>
      <c r="G11" s="21">
        <f t="shared" si="1"/>
        <v>16.74074074074074</v>
      </c>
      <c r="H11" s="33">
        <v>459</v>
      </c>
      <c r="I11" s="22">
        <f t="shared" si="2"/>
        <v>68</v>
      </c>
      <c r="J11" s="4"/>
    </row>
    <row r="12" spans="1:10" ht="18.95" customHeight="1">
      <c r="A12" s="316"/>
      <c r="B12" s="6" t="s">
        <v>10</v>
      </c>
      <c r="C12" s="33">
        <v>414</v>
      </c>
      <c r="D12" s="33">
        <v>95</v>
      </c>
      <c r="E12" s="21">
        <f t="shared" si="0"/>
        <v>22.946859903381643</v>
      </c>
      <c r="F12" s="33">
        <v>103</v>
      </c>
      <c r="G12" s="21">
        <f t="shared" si="1"/>
        <v>24.879227053140095</v>
      </c>
      <c r="H12" s="33">
        <v>216</v>
      </c>
      <c r="I12" s="22">
        <f t="shared" si="2"/>
        <v>52.173913043478258</v>
      </c>
      <c r="J12" s="4"/>
    </row>
    <row r="13" spans="1:10" ht="18.95" customHeight="1">
      <c r="A13" s="316"/>
      <c r="B13" s="6" t="s">
        <v>11</v>
      </c>
      <c r="C13" s="33">
        <v>339</v>
      </c>
      <c r="D13" s="33">
        <v>28</v>
      </c>
      <c r="E13" s="21">
        <f t="shared" si="0"/>
        <v>8.2595870206489668</v>
      </c>
      <c r="F13" s="33">
        <v>47</v>
      </c>
      <c r="G13" s="21">
        <f t="shared" si="1"/>
        <v>13.864306784660767</v>
      </c>
      <c r="H13" s="33">
        <v>364</v>
      </c>
      <c r="I13" s="22">
        <f t="shared" si="2"/>
        <v>107.37463126843659</v>
      </c>
      <c r="J13" s="4"/>
    </row>
    <row r="14" spans="1:10" ht="18.95" customHeight="1">
      <c r="A14" s="316"/>
      <c r="B14" s="6" t="s">
        <v>12</v>
      </c>
      <c r="C14" s="33">
        <v>478</v>
      </c>
      <c r="D14" s="33">
        <v>76</v>
      </c>
      <c r="E14" s="21">
        <f t="shared" si="0"/>
        <v>15.899581589958158</v>
      </c>
      <c r="F14" s="33">
        <v>107</v>
      </c>
      <c r="G14" s="21">
        <f t="shared" si="1"/>
        <v>22.384937238493723</v>
      </c>
      <c r="H14" s="33">
        <v>395</v>
      </c>
      <c r="I14" s="22">
        <f t="shared" si="2"/>
        <v>82.63598326359832</v>
      </c>
      <c r="J14" s="4"/>
    </row>
    <row r="15" spans="1:10" ht="18.95" customHeight="1" thickBot="1">
      <c r="A15" s="317"/>
      <c r="B15" s="7" t="s">
        <v>13</v>
      </c>
      <c r="C15" s="38">
        <v>457</v>
      </c>
      <c r="D15" s="38">
        <v>64</v>
      </c>
      <c r="E15" s="30">
        <f t="shared" si="0"/>
        <v>14.00437636761488</v>
      </c>
      <c r="F15" s="38">
        <v>87</v>
      </c>
      <c r="G15" s="30">
        <f t="shared" si="1"/>
        <v>19.037199124726477</v>
      </c>
      <c r="H15" s="38">
        <v>306</v>
      </c>
      <c r="I15" s="31">
        <f t="shared" si="2"/>
        <v>66.958424507658648</v>
      </c>
      <c r="J15" s="4"/>
    </row>
    <row r="16" spans="1:10" s="17" customFormat="1" ht="12">
      <c r="C16" s="17" t="s">
        <v>14</v>
      </c>
      <c r="F16" s="18"/>
      <c r="G16" s="18"/>
      <c r="I16" s="19" t="s">
        <v>15</v>
      </c>
    </row>
    <row r="17" spans="1:1" ht="20.100000000000001" customHeight="1">
      <c r="A17" s="3"/>
    </row>
  </sheetData>
  <mergeCells count="8">
    <mergeCell ref="H3:I3"/>
    <mergeCell ref="D3:E3"/>
    <mergeCell ref="F3:G3"/>
    <mergeCell ref="A6:B6"/>
    <mergeCell ref="A7:A15"/>
    <mergeCell ref="A3:B4"/>
    <mergeCell ref="C3:C4"/>
    <mergeCell ref="A5:B5"/>
  </mergeCells>
  <phoneticPr fontId="4"/>
  <pageMargins left="0.39370078740157483" right="0.39370078740157483" top="0.98425196850393704" bottom="0.98425196850393704" header="0.51181102362204722" footer="0.51181102362204722"/>
  <pageSetup paperSize="9" scale="98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L19" sqref="L19"/>
    </sheetView>
  </sheetViews>
  <sheetFormatPr defaultRowHeight="20.100000000000001" customHeight="1"/>
  <cols>
    <col min="1" max="1" width="2.796875" style="1" customWidth="1"/>
    <col min="2" max="2" width="7.19921875" style="1" bestFit="1" customWidth="1"/>
    <col min="3" max="4" width="6.69921875" style="1" bestFit="1" customWidth="1"/>
    <col min="5" max="10" width="6.69921875" style="1" customWidth="1"/>
    <col min="11" max="16384" width="8.796875" style="1"/>
  </cols>
  <sheetData>
    <row r="1" spans="1:10" s="12" customFormat="1" ht="18.95" customHeight="1">
      <c r="A1" s="11" t="s">
        <v>23</v>
      </c>
    </row>
    <row r="2" spans="1:10" s="15" customFormat="1" ht="12" thickBot="1">
      <c r="A2" s="14"/>
      <c r="J2" s="16" t="s">
        <v>31</v>
      </c>
    </row>
    <row r="3" spans="1:10" ht="17.25" customHeight="1">
      <c r="A3" s="318" t="s">
        <v>0</v>
      </c>
      <c r="B3" s="319"/>
      <c r="C3" s="322" t="s">
        <v>28</v>
      </c>
      <c r="D3" s="324" t="s">
        <v>29</v>
      </c>
      <c r="E3" s="330" t="s">
        <v>22</v>
      </c>
      <c r="F3" s="331"/>
      <c r="G3" s="328" t="s">
        <v>1</v>
      </c>
      <c r="H3" s="329"/>
      <c r="I3" s="328" t="s">
        <v>2</v>
      </c>
      <c r="J3" s="338"/>
    </row>
    <row r="4" spans="1:10" s="2" customFormat="1" ht="13.5">
      <c r="A4" s="333"/>
      <c r="B4" s="334"/>
      <c r="C4" s="335"/>
      <c r="D4" s="349"/>
      <c r="E4" s="8" t="s">
        <v>3</v>
      </c>
      <c r="F4" s="9" t="s">
        <v>4</v>
      </c>
      <c r="G4" s="8" t="s">
        <v>3</v>
      </c>
      <c r="H4" s="9" t="s">
        <v>4</v>
      </c>
      <c r="I4" s="8" t="s">
        <v>3</v>
      </c>
      <c r="J4" s="10" t="s">
        <v>4</v>
      </c>
    </row>
    <row r="5" spans="1:10" s="2" customFormat="1" ht="17.25">
      <c r="A5" s="343" t="s">
        <v>30</v>
      </c>
      <c r="B5" s="344"/>
      <c r="C5" s="43">
        <v>5257</v>
      </c>
      <c r="D5" s="48">
        <v>65.3</v>
      </c>
      <c r="E5" s="43">
        <v>1759</v>
      </c>
      <c r="F5" s="54">
        <v>23.5</v>
      </c>
      <c r="G5" s="43">
        <v>1363</v>
      </c>
      <c r="H5" s="54">
        <v>25.9</v>
      </c>
      <c r="I5" s="43">
        <v>2135</v>
      </c>
      <c r="J5" s="61">
        <v>40.6</v>
      </c>
    </row>
    <row r="6" spans="1:10" ht="18.95" customHeight="1">
      <c r="A6" s="347" t="s">
        <v>34</v>
      </c>
      <c r="B6" s="348"/>
      <c r="C6" s="44">
        <v>4990</v>
      </c>
      <c r="D6" s="49">
        <v>58.4</v>
      </c>
      <c r="E6" s="44">
        <v>1008</v>
      </c>
      <c r="F6" s="55">
        <v>20.2</v>
      </c>
      <c r="G6" s="44">
        <v>1993</v>
      </c>
      <c r="H6" s="55">
        <v>39.9</v>
      </c>
      <c r="I6" s="44">
        <v>1989</v>
      </c>
      <c r="J6" s="59">
        <v>39.9</v>
      </c>
    </row>
    <row r="7" spans="1:10" ht="18.95" customHeight="1" thickBot="1">
      <c r="A7" s="345" t="s">
        <v>33</v>
      </c>
      <c r="B7" s="346"/>
      <c r="C7" s="45">
        <f>SUM(C8:C16)</f>
        <v>4837</v>
      </c>
      <c r="D7" s="50">
        <v>51.5</v>
      </c>
      <c r="E7" s="45">
        <f>SUM(E8:E16)</f>
        <v>738</v>
      </c>
      <c r="F7" s="56">
        <v>15.3</v>
      </c>
      <c r="G7" s="45">
        <f>SUM(G8:G16)</f>
        <v>1453</v>
      </c>
      <c r="H7" s="56">
        <v>30</v>
      </c>
      <c r="I7" s="45">
        <v>2646</v>
      </c>
      <c r="J7" s="62">
        <v>54.7</v>
      </c>
    </row>
    <row r="8" spans="1:10" ht="18.95" customHeight="1" thickTop="1">
      <c r="A8" s="332" t="s">
        <v>24</v>
      </c>
      <c r="B8" s="40" t="s">
        <v>5</v>
      </c>
      <c r="C8" s="46">
        <v>440</v>
      </c>
      <c r="D8" s="51">
        <v>17.100000000000001</v>
      </c>
      <c r="E8" s="46">
        <v>39</v>
      </c>
      <c r="F8" s="57">
        <v>8.9</v>
      </c>
      <c r="G8" s="46">
        <v>52</v>
      </c>
      <c r="H8" s="57">
        <v>11.8</v>
      </c>
      <c r="I8" s="46">
        <v>349</v>
      </c>
      <c r="J8" s="63">
        <f>I8/C8*100</f>
        <v>79.318181818181827</v>
      </c>
    </row>
    <row r="9" spans="1:10" ht="18.95" customHeight="1">
      <c r="A9" s="316"/>
      <c r="B9" s="6" t="s">
        <v>6</v>
      </c>
      <c r="C9" s="44">
        <v>783</v>
      </c>
      <c r="D9" s="52">
        <v>37</v>
      </c>
      <c r="E9" s="44">
        <v>50</v>
      </c>
      <c r="F9" s="55">
        <v>6.4</v>
      </c>
      <c r="G9" s="44">
        <v>195</v>
      </c>
      <c r="H9" s="55">
        <v>24.9</v>
      </c>
      <c r="I9" s="44">
        <v>538</v>
      </c>
      <c r="J9" s="59">
        <f>I9/C9*100</f>
        <v>68.710089399744561</v>
      </c>
    </row>
    <row r="10" spans="1:10" ht="18.95" customHeight="1">
      <c r="A10" s="316"/>
      <c r="B10" s="6" t="s">
        <v>7</v>
      </c>
      <c r="C10" s="44">
        <v>399</v>
      </c>
      <c r="D10" s="52">
        <v>84</v>
      </c>
      <c r="E10" s="44">
        <v>66</v>
      </c>
      <c r="F10" s="55">
        <v>16.5</v>
      </c>
      <c r="G10" s="44">
        <v>101</v>
      </c>
      <c r="H10" s="55">
        <v>25.3</v>
      </c>
      <c r="I10" s="44">
        <v>232</v>
      </c>
      <c r="J10" s="59">
        <f t="shared" ref="J10:J16" si="0">I10/C10*100</f>
        <v>58.145363408521298</v>
      </c>
    </row>
    <row r="11" spans="1:10" ht="18.95" customHeight="1">
      <c r="A11" s="316"/>
      <c r="B11" s="6" t="s">
        <v>8</v>
      </c>
      <c r="C11" s="44">
        <v>608</v>
      </c>
      <c r="D11" s="52">
        <v>83.9</v>
      </c>
      <c r="E11" s="44">
        <v>140</v>
      </c>
      <c r="F11" s="55">
        <v>23</v>
      </c>
      <c r="G11" s="44">
        <v>198</v>
      </c>
      <c r="H11" s="55">
        <v>32.6</v>
      </c>
      <c r="I11" s="44">
        <v>270</v>
      </c>
      <c r="J11" s="59">
        <f t="shared" si="0"/>
        <v>44.40789473684211</v>
      </c>
    </row>
    <row r="12" spans="1:10" ht="18.95" customHeight="1">
      <c r="A12" s="316"/>
      <c r="B12" s="6" t="s">
        <v>9</v>
      </c>
      <c r="C12" s="44">
        <v>750</v>
      </c>
      <c r="D12" s="52">
        <v>74.3</v>
      </c>
      <c r="E12" s="44">
        <v>122</v>
      </c>
      <c r="F12" s="55">
        <v>16.3</v>
      </c>
      <c r="G12" s="44">
        <v>223</v>
      </c>
      <c r="H12" s="55">
        <v>29.7</v>
      </c>
      <c r="I12" s="44">
        <v>405</v>
      </c>
      <c r="J12" s="59">
        <f t="shared" si="0"/>
        <v>54</v>
      </c>
    </row>
    <row r="13" spans="1:10" ht="18.95" customHeight="1">
      <c r="A13" s="316"/>
      <c r="B13" s="6" t="s">
        <v>10</v>
      </c>
      <c r="C13" s="44">
        <v>437</v>
      </c>
      <c r="D13" s="52">
        <v>89.9</v>
      </c>
      <c r="E13" s="44">
        <v>98</v>
      </c>
      <c r="F13" s="55">
        <v>22.4</v>
      </c>
      <c r="G13" s="44">
        <v>214</v>
      </c>
      <c r="H13" s="55">
        <v>48.9</v>
      </c>
      <c r="I13" s="44">
        <v>126</v>
      </c>
      <c r="J13" s="59">
        <v>28.7</v>
      </c>
    </row>
    <row r="14" spans="1:10" ht="18.95" customHeight="1">
      <c r="A14" s="316"/>
      <c r="B14" s="6" t="s">
        <v>11</v>
      </c>
      <c r="C14" s="44">
        <v>386</v>
      </c>
      <c r="D14" s="52">
        <v>72.7</v>
      </c>
      <c r="E14" s="44">
        <v>34</v>
      </c>
      <c r="F14" s="49">
        <v>8.8000000000000007</v>
      </c>
      <c r="G14" s="44">
        <v>88</v>
      </c>
      <c r="H14" s="55">
        <v>22.8</v>
      </c>
      <c r="I14" s="44">
        <v>264</v>
      </c>
      <c r="J14" s="59">
        <f t="shared" si="0"/>
        <v>68.393782383419691</v>
      </c>
    </row>
    <row r="15" spans="1:10" ht="18.95" customHeight="1">
      <c r="A15" s="316"/>
      <c r="B15" s="6" t="s">
        <v>12</v>
      </c>
      <c r="C15" s="44">
        <v>512</v>
      </c>
      <c r="D15" s="52">
        <v>85.8</v>
      </c>
      <c r="E15" s="44">
        <v>95</v>
      </c>
      <c r="F15" s="49">
        <v>18.600000000000001</v>
      </c>
      <c r="G15" s="44">
        <v>196</v>
      </c>
      <c r="H15" s="55">
        <v>38.299999999999997</v>
      </c>
      <c r="I15" s="44">
        <v>221</v>
      </c>
      <c r="J15" s="59">
        <v>43.1</v>
      </c>
    </row>
    <row r="16" spans="1:10" s="17" customFormat="1" ht="14.25" thickBot="1">
      <c r="A16" s="317"/>
      <c r="B16" s="7" t="s">
        <v>13</v>
      </c>
      <c r="C16" s="47">
        <v>522</v>
      </c>
      <c r="D16" s="53">
        <v>60</v>
      </c>
      <c r="E16" s="47">
        <v>94</v>
      </c>
      <c r="F16" s="58">
        <v>18</v>
      </c>
      <c r="G16" s="47">
        <v>186</v>
      </c>
      <c r="H16" s="58">
        <v>35.6</v>
      </c>
      <c r="I16" s="47">
        <v>242</v>
      </c>
      <c r="J16" s="60">
        <f t="shared" si="0"/>
        <v>46.360153256704983</v>
      </c>
    </row>
    <row r="17" spans="1:10" s="17" customFormat="1" ht="12">
      <c r="C17" s="17" t="s">
        <v>14</v>
      </c>
      <c r="G17" s="18"/>
      <c r="H17" s="18"/>
      <c r="J17" s="19" t="s">
        <v>15</v>
      </c>
    </row>
    <row r="18" spans="1:10" ht="20.100000000000001" customHeight="1">
      <c r="A18" s="3"/>
    </row>
  </sheetData>
  <mergeCells count="10">
    <mergeCell ref="A8:A16"/>
    <mergeCell ref="A7:B7"/>
    <mergeCell ref="I3:J3"/>
    <mergeCell ref="E3:F3"/>
    <mergeCell ref="G3:H3"/>
    <mergeCell ref="A6:B6"/>
    <mergeCell ref="A3:B4"/>
    <mergeCell ref="C3:C4"/>
    <mergeCell ref="D3:D4"/>
    <mergeCell ref="A5:B5"/>
  </mergeCells>
  <phoneticPr fontId="4"/>
  <pageMargins left="0.39370078740157483" right="0.39370078740157483" top="0.98425196850393704" bottom="0.98425196850393704" header="0.51181102362204722" footer="0.51181102362204722"/>
  <pageSetup paperSize="9" scale="9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3"/>
  <sheetViews>
    <sheetView showGridLines="0" tabSelected="1" topLeftCell="A20" zoomScale="130" zoomScaleNormal="130" workbookViewId="0">
      <selection activeCell="K27" sqref="K27"/>
    </sheetView>
  </sheetViews>
  <sheetFormatPr defaultRowHeight="20.100000000000001" customHeight="1"/>
  <cols>
    <col min="1" max="1" width="1" style="1" customWidth="1"/>
    <col min="2" max="2" width="2.296875" style="1" customWidth="1"/>
    <col min="3" max="3" width="8" style="1" customWidth="1"/>
    <col min="4" max="8" width="5.796875" style="1" customWidth="1"/>
    <col min="9" max="9" width="12.59765625" style="1" customWidth="1"/>
    <col min="10" max="10" width="7.19921875" style="1" bestFit="1" customWidth="1"/>
    <col min="11" max="11" width="7.796875" style="1" customWidth="1"/>
    <col min="12" max="16384" width="8.796875" style="1"/>
  </cols>
  <sheetData>
    <row r="1" spans="2:11" s="12" customFormat="1" ht="18.95" customHeight="1">
      <c r="B1" s="102" t="s">
        <v>77</v>
      </c>
      <c r="C1" s="104"/>
      <c r="D1" s="104"/>
      <c r="E1" s="104"/>
      <c r="F1" s="104"/>
      <c r="G1" s="104"/>
      <c r="H1" s="105"/>
      <c r="I1" s="104"/>
      <c r="J1" s="104"/>
      <c r="K1" s="104"/>
    </row>
    <row r="2" spans="2:11" s="15" customFormat="1" ht="12" thickBot="1">
      <c r="B2" s="106"/>
      <c r="C2" s="107"/>
      <c r="D2" s="107"/>
      <c r="E2" s="107"/>
      <c r="F2" s="107"/>
      <c r="G2" s="220"/>
      <c r="H2" s="221" t="s">
        <v>42</v>
      </c>
      <c r="I2" s="107"/>
      <c r="J2" s="107"/>
      <c r="K2" s="107"/>
    </row>
    <row r="3" spans="2:11" ht="23.25" customHeight="1">
      <c r="B3" s="269" t="s">
        <v>43</v>
      </c>
      <c r="C3" s="270"/>
      <c r="D3" s="271" t="s">
        <v>27</v>
      </c>
      <c r="E3" s="272" t="s">
        <v>50</v>
      </c>
      <c r="F3" s="273"/>
      <c r="G3" s="276" t="s">
        <v>70</v>
      </c>
      <c r="H3" s="277"/>
      <c r="I3" s="109"/>
      <c r="J3" s="109"/>
      <c r="K3" s="109"/>
    </row>
    <row r="4" spans="2:11" s="15" customFormat="1" ht="11.25">
      <c r="B4" s="222"/>
      <c r="C4" s="155"/>
      <c r="D4" s="247"/>
      <c r="E4" s="274"/>
      <c r="F4" s="275"/>
      <c r="G4" s="278"/>
      <c r="H4" s="279"/>
      <c r="I4" s="107"/>
      <c r="J4" s="107"/>
      <c r="K4" s="107"/>
    </row>
    <row r="5" spans="2:11" s="2" customFormat="1" ht="13.5" customHeight="1">
      <c r="B5" s="218" t="s">
        <v>0</v>
      </c>
      <c r="C5" s="219"/>
      <c r="D5" s="248"/>
      <c r="E5" s="144" t="s">
        <v>3</v>
      </c>
      <c r="F5" s="223" t="s">
        <v>4</v>
      </c>
      <c r="G5" s="146" t="s">
        <v>21</v>
      </c>
      <c r="H5" s="147" t="s">
        <v>4</v>
      </c>
      <c r="I5" s="110"/>
      <c r="J5" s="110"/>
      <c r="K5" s="110"/>
    </row>
    <row r="6" spans="2:11" s="2" customFormat="1" ht="13.5" customHeight="1">
      <c r="B6" s="285" t="s">
        <v>56</v>
      </c>
      <c r="C6" s="243"/>
      <c r="D6" s="111">
        <v>3628</v>
      </c>
      <c r="E6" s="111">
        <v>2597</v>
      </c>
      <c r="F6" s="224">
        <v>71.599999999999994</v>
      </c>
      <c r="G6" s="225">
        <v>1031</v>
      </c>
      <c r="H6" s="226">
        <v>28.4</v>
      </c>
      <c r="I6" s="110"/>
      <c r="J6" s="110"/>
      <c r="K6" s="110"/>
    </row>
    <row r="7" spans="2:11" ht="13.5" customHeight="1">
      <c r="B7" s="285" t="s">
        <v>51</v>
      </c>
      <c r="C7" s="249"/>
      <c r="D7" s="111">
        <v>3346</v>
      </c>
      <c r="E7" s="111">
        <v>2371</v>
      </c>
      <c r="F7" s="224">
        <v>70.900000000000006</v>
      </c>
      <c r="G7" s="113">
        <v>975</v>
      </c>
      <c r="H7" s="114">
        <v>29.1</v>
      </c>
      <c r="I7" s="109"/>
      <c r="J7" s="109"/>
      <c r="K7" s="109"/>
    </row>
    <row r="8" spans="2:11" ht="13.5" customHeight="1">
      <c r="B8" s="285" t="s">
        <v>52</v>
      </c>
      <c r="C8" s="249"/>
      <c r="D8" s="111">
        <v>2964</v>
      </c>
      <c r="E8" s="111">
        <v>1939</v>
      </c>
      <c r="F8" s="161">
        <v>65.400000000000006</v>
      </c>
      <c r="G8" s="113">
        <v>1025</v>
      </c>
      <c r="H8" s="114">
        <v>34.6</v>
      </c>
      <c r="I8" s="109"/>
      <c r="J8" s="109" t="s">
        <v>81</v>
      </c>
      <c r="K8" s="109" t="s">
        <v>82</v>
      </c>
    </row>
    <row r="9" spans="2:11" ht="13.5" customHeight="1">
      <c r="B9" s="285" t="s">
        <v>53</v>
      </c>
      <c r="C9" s="286"/>
      <c r="D9" s="111">
        <v>2738</v>
      </c>
      <c r="E9" s="111">
        <v>1549</v>
      </c>
      <c r="F9" s="161">
        <v>56.6</v>
      </c>
      <c r="G9" s="113">
        <v>1189</v>
      </c>
      <c r="H9" s="115">
        <v>43.4</v>
      </c>
      <c r="I9" s="109"/>
      <c r="J9" s="227" t="s">
        <v>78</v>
      </c>
      <c r="K9" s="227" t="s">
        <v>78</v>
      </c>
    </row>
    <row r="10" spans="2:11" ht="13.5" customHeight="1">
      <c r="B10" s="285" t="s">
        <v>54</v>
      </c>
      <c r="C10" s="243"/>
      <c r="D10" s="116">
        <v>2548</v>
      </c>
      <c r="E10" s="116">
        <v>1309</v>
      </c>
      <c r="F10" s="228">
        <v>51.4</v>
      </c>
      <c r="G10" s="118">
        <v>1239</v>
      </c>
      <c r="H10" s="119">
        <v>48.6</v>
      </c>
      <c r="I10" s="109" t="s">
        <v>79</v>
      </c>
      <c r="J10" s="109">
        <f>ROUND((E10-E9)/E9*100,1)</f>
        <v>-15.5</v>
      </c>
      <c r="K10" s="229">
        <f>ROUND((G10-G9)*100/G9,1)</f>
        <v>4.2</v>
      </c>
    </row>
    <row r="11" spans="2:11" ht="13.5" customHeight="1">
      <c r="B11" s="285" t="s">
        <v>83</v>
      </c>
      <c r="C11" s="286"/>
      <c r="D11" s="111">
        <v>2452</v>
      </c>
      <c r="E11" s="111">
        <v>1158</v>
      </c>
      <c r="F11" s="161">
        <v>47.2</v>
      </c>
      <c r="G11" s="113">
        <v>1294</v>
      </c>
      <c r="H11" s="115">
        <v>52.8</v>
      </c>
      <c r="I11" s="109" t="s">
        <v>80</v>
      </c>
      <c r="J11" s="230">
        <f>ROUND((E11-E10)/E10*100,1)</f>
        <v>-11.5</v>
      </c>
      <c r="K11" s="229">
        <f>ROUND((G11-G10)*100/G10,1)</f>
        <v>4.4000000000000004</v>
      </c>
    </row>
    <row r="12" spans="2:11" ht="13.5" customHeight="1" thickBot="1">
      <c r="B12" s="280" t="s">
        <v>88</v>
      </c>
      <c r="C12" s="281"/>
      <c r="D12" s="231">
        <v>1999</v>
      </c>
      <c r="E12" s="231">
        <v>825</v>
      </c>
      <c r="F12" s="232">
        <v>41.3</v>
      </c>
      <c r="G12" s="233">
        <v>1174</v>
      </c>
      <c r="H12" s="234">
        <v>58.7</v>
      </c>
      <c r="I12" s="235" t="s">
        <v>89</v>
      </c>
      <c r="J12" s="230">
        <f>ROUND((E12-E11)/E11*100,1)</f>
        <v>-28.8</v>
      </c>
      <c r="K12" s="229">
        <f>ROUND((G12-G11)*100/G11,1)</f>
        <v>-9.3000000000000007</v>
      </c>
    </row>
    <row r="13" spans="2:11" ht="13.5" customHeight="1" thickTop="1">
      <c r="B13" s="282" t="s">
        <v>24</v>
      </c>
      <c r="C13" s="124" t="s">
        <v>58</v>
      </c>
      <c r="D13" s="125">
        <v>113</v>
      </c>
      <c r="E13" s="125">
        <v>22</v>
      </c>
      <c r="F13" s="236">
        <f>ROUNDDOWN(E13/D13*100,2)</f>
        <v>19.46</v>
      </c>
      <c r="G13" s="129">
        <v>91</v>
      </c>
      <c r="H13" s="130">
        <f>ROUNDDOWN(G13/D13*100,2)</f>
        <v>80.53</v>
      </c>
      <c r="I13" s="131"/>
      <c r="J13" s="109"/>
      <c r="K13" s="109"/>
    </row>
    <row r="14" spans="2:11" ht="13.5" customHeight="1">
      <c r="B14" s="283"/>
      <c r="C14" s="132" t="s">
        <v>60</v>
      </c>
      <c r="D14" s="111">
        <v>303</v>
      </c>
      <c r="E14" s="111">
        <v>86</v>
      </c>
      <c r="F14" s="236">
        <f>ROUNDDOWN(E14/D14*100,2)</f>
        <v>28.38</v>
      </c>
      <c r="G14" s="133">
        <v>217</v>
      </c>
      <c r="H14" s="130">
        <f t="shared" ref="H14:H20" si="0">ROUNDDOWN(G14/D14*100,2)</f>
        <v>71.61</v>
      </c>
      <c r="I14" s="131"/>
      <c r="J14" s="109"/>
      <c r="K14" s="109"/>
    </row>
    <row r="15" spans="2:11" ht="13.5" customHeight="1">
      <c r="B15" s="283"/>
      <c r="C15" s="132" t="s">
        <v>62</v>
      </c>
      <c r="D15" s="111">
        <v>206</v>
      </c>
      <c r="E15" s="111">
        <v>81</v>
      </c>
      <c r="F15" s="236">
        <f>ROUNDDOWN(E15/D15*100,2)</f>
        <v>39.32</v>
      </c>
      <c r="G15" s="133">
        <v>125</v>
      </c>
      <c r="H15" s="130">
        <f>ROUNDDOWN(G15/D15*100,2)</f>
        <v>60.67</v>
      </c>
      <c r="I15" s="131"/>
      <c r="J15" s="109"/>
      <c r="K15" s="109"/>
    </row>
    <row r="16" spans="2:11" ht="13.5" customHeight="1">
      <c r="B16" s="283"/>
      <c r="C16" s="132" t="s">
        <v>64</v>
      </c>
      <c r="D16" s="111">
        <v>278</v>
      </c>
      <c r="E16" s="111">
        <v>122</v>
      </c>
      <c r="F16" s="236">
        <f t="shared" ref="F16:F21" si="1">ROUNDDOWN(E16/D16*100,2)</f>
        <v>43.88</v>
      </c>
      <c r="G16" s="133">
        <v>156</v>
      </c>
      <c r="H16" s="130">
        <f t="shared" si="0"/>
        <v>56.11</v>
      </c>
      <c r="I16" s="131"/>
      <c r="J16" s="109"/>
      <c r="K16" s="109"/>
    </row>
    <row r="17" spans="2:11" ht="13.5" customHeight="1">
      <c r="B17" s="283"/>
      <c r="C17" s="132" t="s">
        <v>65</v>
      </c>
      <c r="D17" s="111">
        <v>334</v>
      </c>
      <c r="E17" s="111">
        <v>130</v>
      </c>
      <c r="F17" s="236">
        <f t="shared" si="1"/>
        <v>38.92</v>
      </c>
      <c r="G17" s="133">
        <v>204</v>
      </c>
      <c r="H17" s="130">
        <f t="shared" si="0"/>
        <v>61.07</v>
      </c>
      <c r="I17" s="131"/>
      <c r="J17" s="109"/>
      <c r="K17" s="109"/>
    </row>
    <row r="18" spans="2:11" ht="13.5" customHeight="1">
      <c r="B18" s="283"/>
      <c r="C18" s="132" t="s">
        <v>66</v>
      </c>
      <c r="D18" s="111">
        <v>216</v>
      </c>
      <c r="E18" s="111">
        <v>149</v>
      </c>
      <c r="F18" s="236">
        <f t="shared" si="1"/>
        <v>68.98</v>
      </c>
      <c r="G18" s="133">
        <v>67</v>
      </c>
      <c r="H18" s="130">
        <f t="shared" si="0"/>
        <v>31.01</v>
      </c>
      <c r="I18" s="131"/>
      <c r="J18" s="109"/>
      <c r="K18" s="109"/>
    </row>
    <row r="19" spans="2:11" ht="13.5" customHeight="1">
      <c r="B19" s="283"/>
      <c r="C19" s="132" t="s">
        <v>67</v>
      </c>
      <c r="D19" s="111">
        <v>141</v>
      </c>
      <c r="E19" s="111">
        <v>42</v>
      </c>
      <c r="F19" s="236">
        <f t="shared" si="1"/>
        <v>29.78</v>
      </c>
      <c r="G19" s="133">
        <v>99</v>
      </c>
      <c r="H19" s="130">
        <f t="shared" si="0"/>
        <v>70.209999999999994</v>
      </c>
      <c r="I19" s="131"/>
      <c r="J19" s="109"/>
      <c r="K19" s="109"/>
    </row>
    <row r="20" spans="2:11" ht="13.5" customHeight="1">
      <c r="B20" s="283"/>
      <c r="C20" s="132" t="s">
        <v>68</v>
      </c>
      <c r="D20" s="111">
        <v>212</v>
      </c>
      <c r="E20" s="111">
        <v>114</v>
      </c>
      <c r="F20" s="236">
        <f t="shared" si="1"/>
        <v>53.77</v>
      </c>
      <c r="G20" s="133">
        <v>98</v>
      </c>
      <c r="H20" s="130">
        <f t="shared" si="0"/>
        <v>46.22</v>
      </c>
      <c r="I20" s="131"/>
      <c r="J20" s="109"/>
      <c r="K20" s="109"/>
    </row>
    <row r="21" spans="2:11" ht="13.5" customHeight="1" thickBot="1">
      <c r="B21" s="284"/>
      <c r="C21" s="134" t="s">
        <v>69</v>
      </c>
      <c r="D21" s="135">
        <v>196</v>
      </c>
      <c r="E21" s="135">
        <v>79</v>
      </c>
      <c r="F21" s="237">
        <f t="shared" si="1"/>
        <v>40.299999999999997</v>
      </c>
      <c r="G21" s="137">
        <v>117</v>
      </c>
      <c r="H21" s="138">
        <f>ROUNDDOWN(G21/D21*100,2)</f>
        <v>59.69</v>
      </c>
      <c r="I21" s="131"/>
      <c r="J21" s="109"/>
      <c r="K21" s="109"/>
    </row>
    <row r="22" spans="2:11" s="17" customFormat="1" ht="12">
      <c r="B22" s="139"/>
      <c r="C22" s="139"/>
      <c r="D22" s="139" t="s">
        <v>14</v>
      </c>
      <c r="E22" s="139"/>
      <c r="F22" s="139"/>
      <c r="G22" s="139"/>
      <c r="H22" s="141" t="s">
        <v>15</v>
      </c>
      <c r="I22" s="139"/>
      <c r="J22" s="139"/>
      <c r="K22" s="139"/>
    </row>
    <row r="23" spans="2:11" ht="20.100000000000001" customHeight="1">
      <c r="B23" s="217"/>
      <c r="C23" s="109"/>
      <c r="D23" s="109"/>
      <c r="E23" s="109"/>
      <c r="F23" s="109"/>
      <c r="G23" s="109"/>
      <c r="H23" s="109"/>
      <c r="I23" s="109"/>
      <c r="J23" s="109"/>
      <c r="K23" s="109"/>
    </row>
  </sheetData>
  <mergeCells count="12">
    <mergeCell ref="B13:B21"/>
    <mergeCell ref="B6:C6"/>
    <mergeCell ref="B7:C7"/>
    <mergeCell ref="B8:C8"/>
    <mergeCell ref="B9:C9"/>
    <mergeCell ref="B10:C10"/>
    <mergeCell ref="B11:C11"/>
    <mergeCell ref="B3:C3"/>
    <mergeCell ref="D3:D5"/>
    <mergeCell ref="E3:F4"/>
    <mergeCell ref="G3:H4"/>
    <mergeCell ref="B12:C12"/>
  </mergeCells>
  <phoneticPr fontId="4"/>
  <pageMargins left="0.59055118110236227" right="0.59055118110236227" top="0.47244094488188981" bottom="0.43307086614173229" header="0.31496062992125984" footer="0.27559055118110237"/>
  <pageSetup paperSize="9" scale="90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R11"/>
  <sheetViews>
    <sheetView showGridLines="0" zoomScaleNormal="100" workbookViewId="0">
      <selection activeCell="N13" sqref="N13"/>
    </sheetView>
  </sheetViews>
  <sheetFormatPr defaultRowHeight="17.25"/>
  <cols>
    <col min="1" max="7" width="8.796875" style="82"/>
    <col min="8" max="8" width="13.19921875" style="82" customWidth="1"/>
    <col min="9" max="11" width="8.796875" style="82"/>
    <col min="12" max="12" width="2.796875" style="82" customWidth="1"/>
    <col min="13" max="13" width="11.09765625" style="82" customWidth="1"/>
    <col min="14" max="14" width="8.8984375" style="82" bestFit="1" customWidth="1"/>
    <col min="15" max="15" width="12.19921875" style="82" customWidth="1"/>
    <col min="16" max="16" width="11.296875" style="82" customWidth="1"/>
    <col min="17" max="17" width="11.69921875" style="82" customWidth="1"/>
    <col min="18" max="18" width="9.69921875" style="82" bestFit="1" customWidth="1"/>
    <col min="19" max="16384" width="8.796875" style="82"/>
  </cols>
  <sheetData>
    <row r="1" spans="12:18">
      <c r="L1" s="81" t="s">
        <v>48</v>
      </c>
      <c r="P1" s="82" t="s">
        <v>14</v>
      </c>
      <c r="Q1" s="83" t="s">
        <v>14</v>
      </c>
    </row>
    <row r="2" spans="12:18">
      <c r="L2" s="84"/>
      <c r="M2" s="85" t="s">
        <v>16</v>
      </c>
      <c r="N2" s="86" t="s">
        <v>22</v>
      </c>
      <c r="O2" s="85" t="s">
        <v>1</v>
      </c>
      <c r="P2" s="85" t="s">
        <v>45</v>
      </c>
      <c r="Q2" s="87" t="s">
        <v>46</v>
      </c>
    </row>
    <row r="3" spans="12:18">
      <c r="L3" s="88"/>
      <c r="M3" s="89" t="s">
        <v>17</v>
      </c>
      <c r="N3" s="90">
        <v>10.6</v>
      </c>
      <c r="O3" s="90">
        <v>12.3</v>
      </c>
      <c r="P3" s="91">
        <v>48.7</v>
      </c>
      <c r="Q3" s="92">
        <v>28.4</v>
      </c>
      <c r="R3" s="93" t="e">
        <f>SUM(#REF!)</f>
        <v>#REF!</v>
      </c>
    </row>
    <row r="4" spans="12:18">
      <c r="L4" s="88"/>
      <c r="M4" s="89" t="s">
        <v>18</v>
      </c>
      <c r="N4" s="90">
        <v>10.6</v>
      </c>
      <c r="O4" s="90">
        <v>13</v>
      </c>
      <c r="P4" s="91">
        <v>47.3</v>
      </c>
      <c r="Q4" s="92">
        <v>29.1</v>
      </c>
      <c r="R4" s="93" t="e">
        <f>SUM(#REF!)</f>
        <v>#REF!</v>
      </c>
    </row>
    <row r="5" spans="12:18">
      <c r="L5" s="88"/>
      <c r="M5" s="89" t="s">
        <v>19</v>
      </c>
      <c r="N5" s="90">
        <v>10.8</v>
      </c>
      <c r="O5" s="90">
        <v>9.1999999999999993</v>
      </c>
      <c r="P5" s="91">
        <v>45.4</v>
      </c>
      <c r="Q5" s="92">
        <v>34.6</v>
      </c>
      <c r="R5" s="93" t="e">
        <f>SUM(#REF!)</f>
        <v>#REF!</v>
      </c>
    </row>
    <row r="6" spans="12:18">
      <c r="L6" s="88"/>
      <c r="M6" s="89" t="s">
        <v>26</v>
      </c>
      <c r="N6" s="94">
        <v>11.9</v>
      </c>
      <c r="O6" s="94">
        <v>8.5</v>
      </c>
      <c r="P6" s="95">
        <v>36.1</v>
      </c>
      <c r="Q6" s="96">
        <v>43.5</v>
      </c>
      <c r="R6" s="93">
        <f t="shared" ref="R6:R11" si="0">SUM(N3:Q3)</f>
        <v>100</v>
      </c>
    </row>
    <row r="7" spans="12:18">
      <c r="L7" s="88"/>
      <c r="M7" s="89" t="s">
        <v>44</v>
      </c>
      <c r="N7" s="94">
        <v>13.1</v>
      </c>
      <c r="O7" s="94">
        <v>6.3</v>
      </c>
      <c r="P7" s="95">
        <v>32</v>
      </c>
      <c r="Q7" s="96">
        <v>48.6</v>
      </c>
      <c r="R7" s="93">
        <f t="shared" si="0"/>
        <v>100</v>
      </c>
    </row>
    <row r="8" spans="12:18">
      <c r="L8" s="97"/>
      <c r="M8" s="98" t="s">
        <v>47</v>
      </c>
      <c r="N8" s="99">
        <v>15.3</v>
      </c>
      <c r="O8" s="99">
        <v>3.5</v>
      </c>
      <c r="P8" s="100">
        <v>28.4</v>
      </c>
      <c r="Q8" s="101">
        <v>52.8</v>
      </c>
      <c r="R8" s="93">
        <f t="shared" si="0"/>
        <v>100</v>
      </c>
    </row>
    <row r="9" spans="12:18">
      <c r="M9" s="82" t="s">
        <v>90</v>
      </c>
      <c r="R9" s="93">
        <f t="shared" si="0"/>
        <v>100</v>
      </c>
    </row>
    <row r="10" spans="12:18">
      <c r="R10" s="93">
        <f t="shared" si="0"/>
        <v>100</v>
      </c>
    </row>
    <row r="11" spans="12:18">
      <c r="R11" s="93">
        <f t="shared" si="0"/>
        <v>100</v>
      </c>
    </row>
  </sheetData>
  <phoneticPr fontId="4"/>
  <printOptions gridLinesSet="0"/>
  <pageMargins left="0.39370078740157483" right="0.39370078740157483" top="0.98425196850393704" bottom="0.98425196850393704" header="0.51181102362204722" footer="0.51181102362204722"/>
  <pageSetup paperSize="9"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workbookViewId="0">
      <selection activeCell="G23" sqref="G23"/>
    </sheetView>
  </sheetViews>
  <sheetFormatPr defaultRowHeight="20.100000000000001" customHeight="1"/>
  <cols>
    <col min="1" max="1" width="0.5" style="109" customWidth="1"/>
    <col min="2" max="2" width="2.296875" style="109" customWidth="1"/>
    <col min="3" max="3" width="8" style="109" customWidth="1"/>
    <col min="4" max="4" width="6.8984375" style="109" customWidth="1"/>
    <col min="5" max="12" width="6.69921875" style="109" customWidth="1"/>
    <col min="13" max="13" width="8.796875" style="109"/>
    <col min="14" max="14" width="7.19921875" style="109" bestFit="1" customWidth="1"/>
    <col min="15" max="15" width="5.69921875" style="109" bestFit="1" customWidth="1"/>
    <col min="16" max="16" width="7.19921875" style="109" customWidth="1"/>
    <col min="17" max="16384" width="8.796875" style="109"/>
  </cols>
  <sheetData>
    <row r="1" spans="2:13" s="104" customFormat="1" ht="18.95" customHeight="1">
      <c r="B1" s="103" t="s">
        <v>71</v>
      </c>
      <c r="L1" s="105"/>
    </row>
    <row r="2" spans="2:13" s="107" customFormat="1" ht="12" thickBot="1">
      <c r="B2" s="106"/>
      <c r="L2" s="108" t="s">
        <v>42</v>
      </c>
    </row>
    <row r="3" spans="2:13" ht="13.5" customHeight="1">
      <c r="B3" s="269" t="s">
        <v>43</v>
      </c>
      <c r="C3" s="270"/>
      <c r="D3" s="291" t="s">
        <v>27</v>
      </c>
      <c r="E3" s="293" t="s">
        <v>22</v>
      </c>
      <c r="F3" s="294"/>
      <c r="G3" s="295" t="s">
        <v>1</v>
      </c>
      <c r="H3" s="296"/>
      <c r="I3" s="295" t="s">
        <v>2</v>
      </c>
      <c r="J3" s="296"/>
      <c r="K3" s="287" t="s">
        <v>20</v>
      </c>
      <c r="L3" s="288"/>
    </row>
    <row r="4" spans="2:13" s="110" customFormat="1" ht="13.5" customHeight="1">
      <c r="B4" s="289" t="s">
        <v>0</v>
      </c>
      <c r="C4" s="290"/>
      <c r="D4" s="292"/>
      <c r="E4" s="144" t="s">
        <v>3</v>
      </c>
      <c r="F4" s="145" t="s">
        <v>4</v>
      </c>
      <c r="G4" s="144" t="s">
        <v>3</v>
      </c>
      <c r="H4" s="145" t="s">
        <v>4</v>
      </c>
      <c r="I4" s="144" t="s">
        <v>3</v>
      </c>
      <c r="J4" s="145" t="s">
        <v>4</v>
      </c>
      <c r="K4" s="146" t="s">
        <v>21</v>
      </c>
      <c r="L4" s="147" t="s">
        <v>4</v>
      </c>
    </row>
    <row r="5" spans="2:13" ht="18.95" customHeight="1">
      <c r="B5" s="302" t="s">
        <v>72</v>
      </c>
      <c r="C5" s="303"/>
      <c r="D5" s="125">
        <v>3628</v>
      </c>
      <c r="E5" s="125">
        <v>384</v>
      </c>
      <c r="F5" s="126">
        <v>10.6</v>
      </c>
      <c r="G5" s="125">
        <v>446</v>
      </c>
      <c r="H5" s="126">
        <v>12.3</v>
      </c>
      <c r="I5" s="125">
        <v>1767</v>
      </c>
      <c r="J5" s="126">
        <v>48.7</v>
      </c>
      <c r="K5" s="148">
        <v>1031</v>
      </c>
      <c r="L5" s="149">
        <v>28.4</v>
      </c>
    </row>
    <row r="6" spans="2:13" ht="18.95" customHeight="1">
      <c r="B6" s="285" t="s">
        <v>51</v>
      </c>
      <c r="C6" s="249"/>
      <c r="D6" s="111">
        <v>3346</v>
      </c>
      <c r="E6" s="111">
        <v>354</v>
      </c>
      <c r="F6" s="112">
        <v>10.6</v>
      </c>
      <c r="G6" s="111">
        <v>436</v>
      </c>
      <c r="H6" s="112">
        <v>13</v>
      </c>
      <c r="I6" s="111">
        <v>1581</v>
      </c>
      <c r="J6" s="112">
        <v>47.3</v>
      </c>
      <c r="K6" s="113">
        <v>975</v>
      </c>
      <c r="L6" s="114">
        <v>29.1</v>
      </c>
    </row>
    <row r="7" spans="2:13" ht="18.95" customHeight="1">
      <c r="B7" s="285" t="s">
        <v>73</v>
      </c>
      <c r="C7" s="249"/>
      <c r="D7" s="111">
        <v>2964</v>
      </c>
      <c r="E7" s="111">
        <v>321</v>
      </c>
      <c r="F7" s="112">
        <v>10.8</v>
      </c>
      <c r="G7" s="111">
        <v>273</v>
      </c>
      <c r="H7" s="112">
        <v>9.1999999999999993</v>
      </c>
      <c r="I7" s="111">
        <v>1345</v>
      </c>
      <c r="J7" s="112">
        <v>45.4</v>
      </c>
      <c r="K7" s="113">
        <v>1025</v>
      </c>
      <c r="L7" s="114">
        <v>34.6</v>
      </c>
    </row>
    <row r="8" spans="2:13" ht="18.95" customHeight="1">
      <c r="B8" s="285" t="s">
        <v>74</v>
      </c>
      <c r="C8" s="286"/>
      <c r="D8" s="111">
        <v>2738</v>
      </c>
      <c r="E8" s="111">
        <v>327</v>
      </c>
      <c r="F8" s="112">
        <v>11.9</v>
      </c>
      <c r="G8" s="111">
        <v>234</v>
      </c>
      <c r="H8" s="112">
        <v>8.5</v>
      </c>
      <c r="I8" s="111">
        <v>988</v>
      </c>
      <c r="J8" s="112">
        <v>36.1</v>
      </c>
      <c r="K8" s="113">
        <v>1190</v>
      </c>
      <c r="L8" s="115">
        <v>43.5</v>
      </c>
    </row>
    <row r="9" spans="2:13" ht="18.95" customHeight="1">
      <c r="B9" s="285" t="s">
        <v>75</v>
      </c>
      <c r="C9" s="243"/>
      <c r="D9" s="116">
        <v>2548</v>
      </c>
      <c r="E9" s="116">
        <v>333</v>
      </c>
      <c r="F9" s="117">
        <v>13.1</v>
      </c>
      <c r="G9" s="116">
        <v>160</v>
      </c>
      <c r="H9" s="117">
        <v>6.3</v>
      </c>
      <c r="I9" s="116">
        <v>816</v>
      </c>
      <c r="J9" s="117">
        <v>32</v>
      </c>
      <c r="K9" s="118">
        <v>1239</v>
      </c>
      <c r="L9" s="119">
        <v>48.6</v>
      </c>
    </row>
    <row r="10" spans="2:13" ht="18.95" customHeight="1" thickBot="1">
      <c r="B10" s="306" t="s">
        <v>76</v>
      </c>
      <c r="C10" s="307"/>
      <c r="D10" s="116">
        <v>2452</v>
      </c>
      <c r="E10" s="116">
        <f>SUM(E12:E21)</f>
        <v>1571</v>
      </c>
      <c r="F10" s="117">
        <f>ROUND(E10/D10*100,1)</f>
        <v>64.099999999999994</v>
      </c>
      <c r="G10" s="116">
        <f>SUM(G12:G21)</f>
        <v>2231</v>
      </c>
      <c r="H10" s="117">
        <f>ROUND(G10/D10*100,1)</f>
        <v>91</v>
      </c>
      <c r="I10" s="116">
        <f>SUM(I12:I21)</f>
        <v>0</v>
      </c>
      <c r="J10" s="117">
        <f>ROUND(I10/D10*100,1)</f>
        <v>0</v>
      </c>
      <c r="K10" s="118">
        <f>SUM(K12:K21)</f>
        <v>0</v>
      </c>
      <c r="L10" s="119">
        <f>ROUND(K10/D10*100,1)</f>
        <v>0</v>
      </c>
    </row>
    <row r="11" spans="2:13" ht="21" customHeight="1" thickTop="1">
      <c r="B11" s="269" t="s">
        <v>43</v>
      </c>
      <c r="C11" s="270"/>
      <c r="D11" s="298" t="s">
        <v>92</v>
      </c>
      <c r="E11" s="308" t="s">
        <v>81</v>
      </c>
      <c r="F11" s="309"/>
      <c r="G11" s="293" t="s">
        <v>20</v>
      </c>
      <c r="H11" s="288"/>
      <c r="I11" s="204"/>
      <c r="J11" s="205"/>
      <c r="K11" s="310"/>
      <c r="L11" s="310"/>
    </row>
    <row r="12" spans="2:13" ht="20.25" customHeight="1">
      <c r="B12" s="289" t="s">
        <v>94</v>
      </c>
      <c r="C12" s="304"/>
      <c r="D12" s="299"/>
      <c r="E12" s="212" t="s">
        <v>21</v>
      </c>
      <c r="F12" s="213" t="s">
        <v>91</v>
      </c>
      <c r="G12" s="212" t="s">
        <v>21</v>
      </c>
      <c r="H12" s="214" t="s">
        <v>91</v>
      </c>
      <c r="I12" s="206"/>
      <c r="J12" s="207"/>
      <c r="K12" s="208"/>
      <c r="L12" s="207"/>
    </row>
    <row r="13" spans="2:13" ht="18.75" customHeight="1">
      <c r="B13" s="300" t="s">
        <v>95</v>
      </c>
      <c r="C13" s="301"/>
      <c r="D13" s="211">
        <v>1999</v>
      </c>
      <c r="E13" s="215">
        <v>825</v>
      </c>
      <c r="F13" s="216">
        <f>ROUND(E13/$D$13*100,1)</f>
        <v>41.3</v>
      </c>
      <c r="G13" s="215">
        <v>1174</v>
      </c>
      <c r="H13" s="216">
        <f>ROUND(G13/$D$13*100,1)</f>
        <v>58.7</v>
      </c>
      <c r="I13" s="206"/>
      <c r="J13" s="207"/>
      <c r="K13" s="208"/>
      <c r="L13" s="207"/>
    </row>
    <row r="14" spans="2:13" ht="18.95" customHeight="1">
      <c r="B14" s="305" t="s">
        <v>24</v>
      </c>
      <c r="C14" s="210" t="s">
        <v>57</v>
      </c>
      <c r="D14" s="125">
        <v>113</v>
      </c>
      <c r="E14" s="127">
        <v>22</v>
      </c>
      <c r="F14" s="126">
        <f>ROUND(E14/$D$14*100,1)</f>
        <v>19.5</v>
      </c>
      <c r="G14" s="127">
        <v>91</v>
      </c>
      <c r="H14" s="126">
        <f>ROUND(G14/$D$14*100,1)</f>
        <v>80.5</v>
      </c>
      <c r="I14" s="206"/>
      <c r="J14" s="207"/>
      <c r="K14" s="209"/>
      <c r="L14" s="207"/>
      <c r="M14" s="131"/>
    </row>
    <row r="15" spans="2:13" ht="18.95" customHeight="1">
      <c r="B15" s="283"/>
      <c r="C15" s="132" t="s">
        <v>59</v>
      </c>
      <c r="D15" s="111">
        <v>303</v>
      </c>
      <c r="E15" s="111">
        <v>86</v>
      </c>
      <c r="F15" s="112">
        <f>ROUND(E15/$D$15*100,1)</f>
        <v>28.4</v>
      </c>
      <c r="G15" s="111">
        <v>217</v>
      </c>
      <c r="H15" s="112">
        <f>ROUND(G15/$D$15*100,1)</f>
        <v>71.599999999999994</v>
      </c>
      <c r="I15" s="206"/>
      <c r="J15" s="207"/>
      <c r="K15" s="209"/>
      <c r="L15" s="207"/>
      <c r="M15" s="131"/>
    </row>
    <row r="16" spans="2:13" ht="18.95" customHeight="1">
      <c r="B16" s="283"/>
      <c r="C16" s="132" t="s">
        <v>61</v>
      </c>
      <c r="D16" s="111">
        <v>206</v>
      </c>
      <c r="E16" s="111">
        <v>81</v>
      </c>
      <c r="F16" s="112">
        <f>ROUND(E16/$D$16*100,1)</f>
        <v>39.299999999999997</v>
      </c>
      <c r="G16" s="111">
        <v>125</v>
      </c>
      <c r="H16" s="112">
        <f>ROUND(G16/$D$16*100,1)</f>
        <v>60.7</v>
      </c>
      <c r="I16" s="206"/>
      <c r="J16" s="207"/>
      <c r="K16" s="209"/>
      <c r="L16" s="207"/>
      <c r="M16" s="131"/>
    </row>
    <row r="17" spans="2:15" ht="18.95" customHeight="1">
      <c r="B17" s="283"/>
      <c r="C17" s="132" t="s">
        <v>63</v>
      </c>
      <c r="D17" s="111">
        <v>278</v>
      </c>
      <c r="E17" s="111">
        <v>122</v>
      </c>
      <c r="F17" s="112">
        <f>ROUND(E17/$D$17*100,1)</f>
        <v>43.9</v>
      </c>
      <c r="G17" s="111">
        <v>156</v>
      </c>
      <c r="H17" s="112">
        <f>ROUND(G17/$D$17*100,1)</f>
        <v>56.1</v>
      </c>
      <c r="I17" s="206"/>
      <c r="J17" s="207"/>
      <c r="K17" s="209"/>
      <c r="L17" s="207"/>
      <c r="M17" s="131"/>
    </row>
    <row r="18" spans="2:15" ht="18.95" customHeight="1">
      <c r="B18" s="283"/>
      <c r="C18" s="132" t="s">
        <v>65</v>
      </c>
      <c r="D18" s="111">
        <v>334</v>
      </c>
      <c r="E18" s="111">
        <v>130</v>
      </c>
      <c r="F18" s="112">
        <f>ROUND(E18/$D$18*100,1)</f>
        <v>38.9</v>
      </c>
      <c r="G18" s="111">
        <v>204</v>
      </c>
      <c r="H18" s="112">
        <f>ROUND(G18/$D$18*100,1)</f>
        <v>61.1</v>
      </c>
      <c r="I18" s="206"/>
      <c r="J18" s="207"/>
      <c r="K18" s="209"/>
      <c r="L18" s="207"/>
      <c r="M18" s="131"/>
    </row>
    <row r="19" spans="2:15" ht="18.95" customHeight="1">
      <c r="B19" s="283"/>
      <c r="C19" s="132" t="s">
        <v>66</v>
      </c>
      <c r="D19" s="111">
        <v>216</v>
      </c>
      <c r="E19" s="111">
        <v>149</v>
      </c>
      <c r="F19" s="112">
        <f>ROUND(E19/$D$19*100,1)</f>
        <v>69</v>
      </c>
      <c r="G19" s="111">
        <v>67</v>
      </c>
      <c r="H19" s="112">
        <f>ROUND(G19/$D$19*100,1)</f>
        <v>31</v>
      </c>
      <c r="I19" s="206"/>
      <c r="J19" s="207"/>
      <c r="K19" s="209"/>
      <c r="L19" s="207"/>
      <c r="M19" s="131"/>
    </row>
    <row r="20" spans="2:15" ht="18.95" customHeight="1">
      <c r="B20" s="283"/>
      <c r="C20" s="132" t="s">
        <v>67</v>
      </c>
      <c r="D20" s="111">
        <v>141</v>
      </c>
      <c r="E20" s="111">
        <v>42</v>
      </c>
      <c r="F20" s="112">
        <f>ROUND(E20/$D$20*100,1)</f>
        <v>29.8</v>
      </c>
      <c r="G20" s="111">
        <v>99</v>
      </c>
      <c r="H20" s="112">
        <f>ROUND(G20/$D$20*100,1)</f>
        <v>70.2</v>
      </c>
      <c r="I20" s="206"/>
      <c r="J20" s="207"/>
      <c r="K20" s="209"/>
      <c r="L20" s="207"/>
      <c r="M20" s="131"/>
    </row>
    <row r="21" spans="2:15" ht="18.95" customHeight="1">
      <c r="B21" s="283"/>
      <c r="C21" s="132" t="s">
        <v>68</v>
      </c>
      <c r="D21" s="111">
        <v>212</v>
      </c>
      <c r="E21" s="111">
        <v>114</v>
      </c>
      <c r="F21" s="112">
        <f>ROUND(E21/$D$21*100,1)</f>
        <v>53.8</v>
      </c>
      <c r="G21" s="111">
        <v>98</v>
      </c>
      <c r="H21" s="112">
        <f>ROUND(G21/$D$21*100,1)</f>
        <v>46.2</v>
      </c>
      <c r="I21" s="206"/>
      <c r="J21" s="207"/>
      <c r="K21" s="209"/>
      <c r="L21" s="207"/>
      <c r="M21" s="131"/>
    </row>
    <row r="22" spans="2:15" ht="18.95" customHeight="1" thickBot="1">
      <c r="B22" s="284"/>
      <c r="C22" s="134" t="s">
        <v>69</v>
      </c>
      <c r="D22" s="135">
        <v>196</v>
      </c>
      <c r="E22" s="135">
        <v>79</v>
      </c>
      <c r="F22" s="136">
        <f>ROUND(E22/$D$22*100,1)</f>
        <v>40.299999999999997</v>
      </c>
      <c r="G22" s="135">
        <v>117</v>
      </c>
      <c r="H22" s="136">
        <f>ROUND(G22/$D$22*100,1)</f>
        <v>59.7</v>
      </c>
      <c r="I22" s="206"/>
      <c r="J22" s="207"/>
      <c r="K22" s="209"/>
      <c r="L22" s="207"/>
      <c r="M22" s="131"/>
    </row>
    <row r="23" spans="2:15" s="139" customFormat="1" ht="12">
      <c r="D23" s="139" t="s">
        <v>14</v>
      </c>
      <c r="G23" s="140"/>
      <c r="H23" s="140"/>
      <c r="L23" s="141" t="s">
        <v>15</v>
      </c>
      <c r="O23" s="142"/>
    </row>
    <row r="24" spans="2:15" ht="20.100000000000001" customHeight="1">
      <c r="B24" s="143"/>
      <c r="C24" s="297" t="s">
        <v>93</v>
      </c>
      <c r="D24" s="297"/>
      <c r="E24" s="297"/>
      <c r="F24" s="297"/>
      <c r="G24" s="297"/>
      <c r="H24" s="297"/>
      <c r="I24" s="297"/>
      <c r="J24" s="297"/>
      <c r="K24" s="297"/>
      <c r="L24" s="297"/>
    </row>
  </sheetData>
  <mergeCells count="22">
    <mergeCell ref="C24:L24"/>
    <mergeCell ref="B11:C11"/>
    <mergeCell ref="D11:D12"/>
    <mergeCell ref="B13:C13"/>
    <mergeCell ref="B5:C5"/>
    <mergeCell ref="B6:C6"/>
    <mergeCell ref="B7:C7"/>
    <mergeCell ref="B8:C8"/>
    <mergeCell ref="B9:C9"/>
    <mergeCell ref="B12:C12"/>
    <mergeCell ref="B14:B22"/>
    <mergeCell ref="B10:C10"/>
    <mergeCell ref="E11:F11"/>
    <mergeCell ref="K11:L11"/>
    <mergeCell ref="G11:H11"/>
    <mergeCell ref="K3:L3"/>
    <mergeCell ref="B4:C4"/>
    <mergeCell ref="B3:C3"/>
    <mergeCell ref="D3:D4"/>
    <mergeCell ref="E3:F3"/>
    <mergeCell ref="G3:H3"/>
    <mergeCell ref="I3:J3"/>
  </mergeCells>
  <phoneticPr fontId="4"/>
  <pageMargins left="0.39370078740157483" right="0.39370078740157483" top="0.98425196850393704" bottom="0.98425196850393704" header="0.51181102362204722" footer="0.51181102362204722"/>
  <pageSetup paperSize="9" scale="98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workbookViewId="0">
      <selection activeCell="A5" sqref="A5:XFD5"/>
    </sheetView>
  </sheetViews>
  <sheetFormatPr defaultRowHeight="20.100000000000001" customHeight="1"/>
  <cols>
    <col min="1" max="1" width="0.5" style="109" customWidth="1"/>
    <col min="2" max="2" width="2.296875" style="109" customWidth="1"/>
    <col min="3" max="3" width="8" style="109" customWidth="1"/>
    <col min="4" max="4" width="6.69921875" style="109" bestFit="1" customWidth="1"/>
    <col min="5" max="12" width="6.69921875" style="109" customWidth="1"/>
    <col min="13" max="13" width="8.796875" style="109"/>
    <col min="14" max="14" width="7.19921875" style="109" bestFit="1" customWidth="1"/>
    <col min="15" max="15" width="5.69921875" style="109" bestFit="1" customWidth="1"/>
    <col min="16" max="16" width="7.19921875" style="109" customWidth="1"/>
    <col min="17" max="16384" width="8.796875" style="109"/>
  </cols>
  <sheetData>
    <row r="1" spans="2:13" s="104" customFormat="1" ht="18.95" customHeight="1">
      <c r="B1" s="103" t="s">
        <v>71</v>
      </c>
      <c r="L1" s="105"/>
    </row>
    <row r="2" spans="2:13" s="107" customFormat="1" ht="12" thickBot="1">
      <c r="B2" s="106"/>
      <c r="L2" s="108" t="s">
        <v>42</v>
      </c>
    </row>
    <row r="3" spans="2:13" ht="13.5" customHeight="1">
      <c r="B3" s="269" t="s">
        <v>43</v>
      </c>
      <c r="C3" s="270"/>
      <c r="D3" s="291" t="s">
        <v>27</v>
      </c>
      <c r="E3" s="293" t="s">
        <v>22</v>
      </c>
      <c r="F3" s="294"/>
      <c r="G3" s="295" t="s">
        <v>1</v>
      </c>
      <c r="H3" s="296"/>
      <c r="I3" s="295" t="s">
        <v>2</v>
      </c>
      <c r="J3" s="296"/>
      <c r="K3" s="287" t="s">
        <v>20</v>
      </c>
      <c r="L3" s="288"/>
    </row>
    <row r="4" spans="2:13" s="110" customFormat="1" ht="13.5" customHeight="1">
      <c r="B4" s="289" t="s">
        <v>0</v>
      </c>
      <c r="C4" s="290"/>
      <c r="D4" s="292"/>
      <c r="E4" s="144" t="s">
        <v>3</v>
      </c>
      <c r="F4" s="145" t="s">
        <v>4</v>
      </c>
      <c r="G4" s="144" t="s">
        <v>3</v>
      </c>
      <c r="H4" s="145" t="s">
        <v>4</v>
      </c>
      <c r="I4" s="144" t="s">
        <v>3</v>
      </c>
      <c r="J4" s="145" t="s">
        <v>4</v>
      </c>
      <c r="K4" s="146" t="s">
        <v>21</v>
      </c>
      <c r="L4" s="147" t="s">
        <v>4</v>
      </c>
    </row>
    <row r="5" spans="2:13" ht="18.95" customHeight="1">
      <c r="B5" s="302" t="s">
        <v>72</v>
      </c>
      <c r="C5" s="303"/>
      <c r="D5" s="125">
        <v>3628</v>
      </c>
      <c r="E5" s="125">
        <v>384</v>
      </c>
      <c r="F5" s="126">
        <v>10.6</v>
      </c>
      <c r="G5" s="125">
        <v>446</v>
      </c>
      <c r="H5" s="126">
        <v>12.3</v>
      </c>
      <c r="I5" s="125">
        <v>1767</v>
      </c>
      <c r="J5" s="126">
        <v>48.7</v>
      </c>
      <c r="K5" s="148">
        <v>1031</v>
      </c>
      <c r="L5" s="149">
        <v>28.4</v>
      </c>
    </row>
    <row r="6" spans="2:13" ht="18.95" customHeight="1">
      <c r="B6" s="285" t="s">
        <v>51</v>
      </c>
      <c r="C6" s="249"/>
      <c r="D6" s="111">
        <v>3346</v>
      </c>
      <c r="E6" s="111">
        <v>354</v>
      </c>
      <c r="F6" s="112">
        <v>10.6</v>
      </c>
      <c r="G6" s="111">
        <v>436</v>
      </c>
      <c r="H6" s="112">
        <v>13</v>
      </c>
      <c r="I6" s="111">
        <v>1581</v>
      </c>
      <c r="J6" s="112">
        <v>47.3</v>
      </c>
      <c r="K6" s="113">
        <v>975</v>
      </c>
      <c r="L6" s="114">
        <v>29.1</v>
      </c>
    </row>
    <row r="7" spans="2:13" ht="18.95" customHeight="1">
      <c r="B7" s="285" t="s">
        <v>73</v>
      </c>
      <c r="C7" s="249"/>
      <c r="D7" s="111">
        <v>2964</v>
      </c>
      <c r="E7" s="111">
        <v>321</v>
      </c>
      <c r="F7" s="112">
        <v>10.8</v>
      </c>
      <c r="G7" s="111">
        <v>273</v>
      </c>
      <c r="H7" s="112">
        <v>9.1999999999999993</v>
      </c>
      <c r="I7" s="111">
        <v>1345</v>
      </c>
      <c r="J7" s="112">
        <v>45.4</v>
      </c>
      <c r="K7" s="113">
        <v>1025</v>
      </c>
      <c r="L7" s="114">
        <v>34.6</v>
      </c>
    </row>
    <row r="8" spans="2:13" ht="18.95" customHeight="1">
      <c r="B8" s="285" t="s">
        <v>74</v>
      </c>
      <c r="C8" s="286"/>
      <c r="D8" s="111">
        <v>2738</v>
      </c>
      <c r="E8" s="111">
        <v>327</v>
      </c>
      <c r="F8" s="112">
        <v>11.9</v>
      </c>
      <c r="G8" s="111">
        <v>234</v>
      </c>
      <c r="H8" s="112">
        <v>8.5</v>
      </c>
      <c r="I8" s="111">
        <v>988</v>
      </c>
      <c r="J8" s="112">
        <v>36.1</v>
      </c>
      <c r="K8" s="113">
        <v>1190</v>
      </c>
      <c r="L8" s="115">
        <v>43.5</v>
      </c>
    </row>
    <row r="9" spans="2:13" ht="18.95" customHeight="1">
      <c r="B9" s="285" t="s">
        <v>75</v>
      </c>
      <c r="C9" s="243"/>
      <c r="D9" s="116">
        <v>2548</v>
      </c>
      <c r="E9" s="116">
        <v>333</v>
      </c>
      <c r="F9" s="117">
        <v>13.1</v>
      </c>
      <c r="G9" s="116">
        <v>160</v>
      </c>
      <c r="H9" s="117">
        <v>6.3</v>
      </c>
      <c r="I9" s="116">
        <v>816</v>
      </c>
      <c r="J9" s="117">
        <v>32</v>
      </c>
      <c r="K9" s="118">
        <v>1239</v>
      </c>
      <c r="L9" s="119">
        <v>48.6</v>
      </c>
    </row>
    <row r="10" spans="2:13" ht="18.75" customHeight="1" thickBot="1">
      <c r="B10" s="311" t="s">
        <v>76</v>
      </c>
      <c r="C10" s="312"/>
      <c r="D10" s="120">
        <v>2452</v>
      </c>
      <c r="E10" s="120">
        <f>SUM(E11:E19)</f>
        <v>375</v>
      </c>
      <c r="F10" s="121">
        <f>ROUND(E10/D10*100,1)</f>
        <v>15.3</v>
      </c>
      <c r="G10" s="120">
        <f>SUM(G11:G19)</f>
        <v>86</v>
      </c>
      <c r="H10" s="121">
        <f>ROUND(G10/D10*100,1)</f>
        <v>3.5</v>
      </c>
      <c r="I10" s="120">
        <f>SUM(I11:I19)</f>
        <v>697</v>
      </c>
      <c r="J10" s="121">
        <f>ROUND(I10/D10*100,1)</f>
        <v>28.4</v>
      </c>
      <c r="K10" s="122">
        <f>SUM(K11:K19)</f>
        <v>1294</v>
      </c>
      <c r="L10" s="123">
        <f>ROUND(K10/D10*100,1)</f>
        <v>52.8</v>
      </c>
    </row>
    <row r="11" spans="2:13" ht="18.95" customHeight="1" thickTop="1">
      <c r="B11" s="282" t="s">
        <v>24</v>
      </c>
      <c r="C11" s="124" t="s">
        <v>57</v>
      </c>
      <c r="D11" s="125">
        <v>138</v>
      </c>
      <c r="E11" s="125">
        <v>9</v>
      </c>
      <c r="F11" s="126">
        <f>ROUND(E11/$D$11*100,1)</f>
        <v>6.5</v>
      </c>
      <c r="G11" s="127">
        <v>0</v>
      </c>
      <c r="H11" s="128">
        <v>0</v>
      </c>
      <c r="I11" s="125">
        <v>22</v>
      </c>
      <c r="J11" s="126">
        <f>ROUND(I11/$D$11*100,1)</f>
        <v>15.9</v>
      </c>
      <c r="K11" s="129">
        <v>107</v>
      </c>
      <c r="L11" s="130">
        <f>ROUNDUP(K11/$D$11*100,1)</f>
        <v>77.599999999999994</v>
      </c>
      <c r="M11" s="131"/>
    </row>
    <row r="12" spans="2:13" ht="18.95" customHeight="1">
      <c r="B12" s="283"/>
      <c r="C12" s="132" t="s">
        <v>59</v>
      </c>
      <c r="D12" s="111">
        <v>368</v>
      </c>
      <c r="E12" s="111">
        <v>34</v>
      </c>
      <c r="F12" s="112">
        <f>ROUND(E12/$D$12*100,1)</f>
        <v>9.1999999999999993</v>
      </c>
      <c r="G12" s="111">
        <v>14</v>
      </c>
      <c r="H12" s="112">
        <f>ROUND(G12/$D$12*100,1)</f>
        <v>3.8</v>
      </c>
      <c r="I12" s="111">
        <v>81</v>
      </c>
      <c r="J12" s="112">
        <f>ROUND(I12/$D$12*100,1)</f>
        <v>22</v>
      </c>
      <c r="K12" s="133">
        <v>239</v>
      </c>
      <c r="L12" s="115">
        <f>ROUND(K12/$D$12*100,1)</f>
        <v>64.900000000000006</v>
      </c>
      <c r="M12" s="131"/>
    </row>
    <row r="13" spans="2:13" ht="18.95" customHeight="1">
      <c r="B13" s="283"/>
      <c r="C13" s="132" t="s">
        <v>61</v>
      </c>
      <c r="D13" s="111">
        <v>251</v>
      </c>
      <c r="E13" s="111">
        <v>34</v>
      </c>
      <c r="F13" s="112">
        <f>ROUND(E13/$D$13*100,1)</f>
        <v>13.5</v>
      </c>
      <c r="G13" s="111">
        <v>1</v>
      </c>
      <c r="H13" s="112">
        <f>ROUND(G13/$D$13*100,1)</f>
        <v>0.4</v>
      </c>
      <c r="I13" s="111">
        <v>69</v>
      </c>
      <c r="J13" s="112">
        <f>ROUND(I13/$D$13*100,1)</f>
        <v>27.5</v>
      </c>
      <c r="K13" s="133">
        <v>147</v>
      </c>
      <c r="L13" s="115">
        <f>ROUND(K13/$D$13*100,1)</f>
        <v>58.6</v>
      </c>
      <c r="M13" s="131"/>
    </row>
    <row r="14" spans="2:13" ht="18.95" customHeight="1">
      <c r="B14" s="283"/>
      <c r="C14" s="132" t="s">
        <v>63</v>
      </c>
      <c r="D14" s="111">
        <v>336</v>
      </c>
      <c r="E14" s="111">
        <v>57</v>
      </c>
      <c r="F14" s="112">
        <f>ROUND(E14/$D$14*100,1)</f>
        <v>17</v>
      </c>
      <c r="G14" s="111">
        <v>15</v>
      </c>
      <c r="H14" s="112">
        <f>ROUND(G14/$D$14*100,1)</f>
        <v>4.5</v>
      </c>
      <c r="I14" s="111">
        <v>99</v>
      </c>
      <c r="J14" s="112">
        <f>ROUNDUP(I14/$D$14*100,1)</f>
        <v>29.5</v>
      </c>
      <c r="K14" s="133">
        <v>165</v>
      </c>
      <c r="L14" s="115">
        <f>ROUND(K14/$D$14*100,1)</f>
        <v>49.1</v>
      </c>
      <c r="M14" s="131"/>
    </row>
    <row r="15" spans="2:13" ht="18.95" customHeight="1">
      <c r="B15" s="283"/>
      <c r="C15" s="132" t="s">
        <v>65</v>
      </c>
      <c r="D15" s="111">
        <v>413</v>
      </c>
      <c r="E15" s="111">
        <v>66</v>
      </c>
      <c r="F15" s="112">
        <f>ROUND(E15/$D$15*100,1)</f>
        <v>16</v>
      </c>
      <c r="G15" s="111">
        <v>18</v>
      </c>
      <c r="H15" s="112">
        <f>ROUND(G15/$D$15*100,1)</f>
        <v>4.4000000000000004</v>
      </c>
      <c r="I15" s="111">
        <v>123</v>
      </c>
      <c r="J15" s="112">
        <f>ROUND(I15/$D$15*100,1)</f>
        <v>29.8</v>
      </c>
      <c r="K15" s="133">
        <v>206</v>
      </c>
      <c r="L15" s="115">
        <f>ROUND(K15/$D$15*100,1)</f>
        <v>49.9</v>
      </c>
      <c r="M15" s="131"/>
    </row>
    <row r="16" spans="2:13" ht="18.95" customHeight="1">
      <c r="B16" s="283"/>
      <c r="C16" s="132" t="s">
        <v>66</v>
      </c>
      <c r="D16" s="111">
        <v>265</v>
      </c>
      <c r="E16" s="111">
        <v>61</v>
      </c>
      <c r="F16" s="112">
        <f>ROUND(E16/$D$16*100,1)</f>
        <v>23</v>
      </c>
      <c r="G16" s="111">
        <v>13</v>
      </c>
      <c r="H16" s="112">
        <f>ROUND(G16/$D$16*100,1)</f>
        <v>4.9000000000000004</v>
      </c>
      <c r="I16" s="111">
        <v>126</v>
      </c>
      <c r="J16" s="112">
        <f>ROUND(I16/$D$16*100,1)</f>
        <v>47.5</v>
      </c>
      <c r="K16" s="133">
        <v>65</v>
      </c>
      <c r="L16" s="115">
        <f>ROUND(K16/$D$16*100,1)</f>
        <v>24.5</v>
      </c>
      <c r="M16" s="131"/>
    </row>
    <row r="17" spans="2:15" ht="18.95" customHeight="1">
      <c r="B17" s="283"/>
      <c r="C17" s="132" t="s">
        <v>67</v>
      </c>
      <c r="D17" s="111">
        <v>170</v>
      </c>
      <c r="E17" s="111">
        <v>21</v>
      </c>
      <c r="F17" s="112">
        <f>ROUND(E17/$D$17*100,1)</f>
        <v>12.4</v>
      </c>
      <c r="G17" s="111">
        <v>4</v>
      </c>
      <c r="H17" s="112">
        <f>ROUND(G17/$D$17*100,1)</f>
        <v>2.4</v>
      </c>
      <c r="I17" s="111">
        <v>37</v>
      </c>
      <c r="J17" s="112">
        <f>ROUND(I17/$D$17*100,1)</f>
        <v>21.8</v>
      </c>
      <c r="K17" s="133">
        <v>108</v>
      </c>
      <c r="L17" s="115">
        <f>ROUND(K17/$D$17*100,1)</f>
        <v>63.5</v>
      </c>
      <c r="M17" s="131"/>
    </row>
    <row r="18" spans="2:15" ht="18.95" customHeight="1">
      <c r="B18" s="283"/>
      <c r="C18" s="132" t="s">
        <v>68</v>
      </c>
      <c r="D18" s="111">
        <v>262</v>
      </c>
      <c r="E18" s="111">
        <v>55</v>
      </c>
      <c r="F18" s="112">
        <f>ROUND(E18/$D$18*100,1)</f>
        <v>21</v>
      </c>
      <c r="G18" s="111">
        <v>8</v>
      </c>
      <c r="H18" s="112">
        <f>ROUND(G18/$D$18*100,1)</f>
        <v>3.1</v>
      </c>
      <c r="I18" s="111">
        <v>81</v>
      </c>
      <c r="J18" s="112">
        <f>ROUND(I18/$D$18*100,1)</f>
        <v>30.9</v>
      </c>
      <c r="K18" s="133">
        <v>118</v>
      </c>
      <c r="L18" s="115">
        <f>ROUND(K18/$D$18*100,1)</f>
        <v>45</v>
      </c>
      <c r="M18" s="131"/>
    </row>
    <row r="19" spans="2:15" ht="18.95" customHeight="1" thickBot="1">
      <c r="B19" s="284"/>
      <c r="C19" s="134" t="s">
        <v>69</v>
      </c>
      <c r="D19" s="135">
        <v>249</v>
      </c>
      <c r="E19" s="135">
        <v>38</v>
      </c>
      <c r="F19" s="136">
        <f>ROUND(E19/$D$19*100,1)</f>
        <v>15.3</v>
      </c>
      <c r="G19" s="135">
        <v>13</v>
      </c>
      <c r="H19" s="136">
        <f>ROUND(G19/$D$19*100,1)</f>
        <v>5.2</v>
      </c>
      <c r="I19" s="135">
        <v>59</v>
      </c>
      <c r="J19" s="136">
        <f>ROUND(I19/$D$19*100,1)</f>
        <v>23.7</v>
      </c>
      <c r="K19" s="137">
        <v>139</v>
      </c>
      <c r="L19" s="138">
        <f>ROUND(K19/$D$19*100,1)</f>
        <v>55.8</v>
      </c>
      <c r="M19" s="131"/>
    </row>
    <row r="20" spans="2:15" s="139" customFormat="1" ht="12">
      <c r="D20" s="139" t="s">
        <v>14</v>
      </c>
      <c r="G20" s="140"/>
      <c r="H20" s="140"/>
      <c r="L20" s="141" t="s">
        <v>15</v>
      </c>
      <c r="O20" s="142"/>
    </row>
    <row r="21" spans="2:15" ht="20.100000000000001" customHeight="1">
      <c r="B21" s="143"/>
    </row>
  </sheetData>
  <mergeCells count="14">
    <mergeCell ref="B9:C9"/>
    <mergeCell ref="B10:C10"/>
    <mergeCell ref="B11:B19"/>
    <mergeCell ref="K3:L3"/>
    <mergeCell ref="B4:C4"/>
    <mergeCell ref="B5:C5"/>
    <mergeCell ref="B6:C6"/>
    <mergeCell ref="B7:C7"/>
    <mergeCell ref="B8:C8"/>
    <mergeCell ref="B3:C3"/>
    <mergeCell ref="D3:D4"/>
    <mergeCell ref="E3:F3"/>
    <mergeCell ref="G3:H3"/>
    <mergeCell ref="I3:J3"/>
  </mergeCells>
  <phoneticPr fontId="4"/>
  <pageMargins left="0.39370078740157483" right="0.39370078740157483" top="0.98425196850393704" bottom="0.98425196850393704" header="0.51181102362204722" footer="0.51181102362204722"/>
  <pageSetup paperSize="9" scale="98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workbookViewId="0">
      <selection activeCell="C15" sqref="C15"/>
    </sheetView>
  </sheetViews>
  <sheetFormatPr defaultRowHeight="20.100000000000001" customHeight="1"/>
  <cols>
    <col min="1" max="1" width="0.5" style="1" customWidth="1"/>
    <col min="2" max="2" width="2.796875" style="1" customWidth="1"/>
    <col min="3" max="3" width="7.19921875" style="1" bestFit="1" customWidth="1"/>
    <col min="4" max="5" width="6.69921875" style="1" bestFit="1" customWidth="1"/>
    <col min="6" max="13" width="6.69921875" style="1" customWidth="1"/>
    <col min="14" max="16384" width="8.796875" style="1"/>
  </cols>
  <sheetData>
    <row r="1" spans="2:14" s="12" customFormat="1" ht="18.95" customHeight="1">
      <c r="B1" s="11" t="s">
        <v>23</v>
      </c>
      <c r="M1" s="13"/>
    </row>
    <row r="2" spans="2:14" s="15" customFormat="1" ht="12" thickBot="1">
      <c r="B2" s="14"/>
      <c r="M2" s="16" t="s">
        <v>32</v>
      </c>
    </row>
    <row r="3" spans="2:14" ht="17.25">
      <c r="B3" s="318" t="s">
        <v>0</v>
      </c>
      <c r="C3" s="319"/>
      <c r="D3" s="322" t="s">
        <v>28</v>
      </c>
      <c r="E3" s="324" t="s">
        <v>29</v>
      </c>
      <c r="F3" s="330" t="s">
        <v>22</v>
      </c>
      <c r="G3" s="331"/>
      <c r="H3" s="328" t="s">
        <v>1</v>
      </c>
      <c r="I3" s="329"/>
      <c r="J3" s="328" t="s">
        <v>2</v>
      </c>
      <c r="K3" s="329"/>
      <c r="L3" s="313" t="s">
        <v>20</v>
      </c>
      <c r="M3" s="314"/>
    </row>
    <row r="4" spans="2:14" s="2" customFormat="1" ht="13.5">
      <c r="B4" s="320"/>
      <c r="C4" s="321"/>
      <c r="D4" s="323"/>
      <c r="E4" s="325"/>
      <c r="F4" s="64" t="s">
        <v>3</v>
      </c>
      <c r="G4" s="65" t="s">
        <v>4</v>
      </c>
      <c r="H4" s="64" t="s">
        <v>3</v>
      </c>
      <c r="I4" s="65" t="s">
        <v>4</v>
      </c>
      <c r="J4" s="64" t="s">
        <v>3</v>
      </c>
      <c r="K4" s="65" t="s">
        <v>4</v>
      </c>
      <c r="L4" s="66" t="s">
        <v>21</v>
      </c>
      <c r="M4" s="67" t="s">
        <v>4</v>
      </c>
    </row>
    <row r="5" spans="2:14" ht="18.75" customHeight="1" thickBot="1">
      <c r="B5" s="326" t="s">
        <v>25</v>
      </c>
      <c r="C5" s="327"/>
      <c r="D5" s="78">
        <f>SUM(D6:D14)</f>
        <v>2548</v>
      </c>
      <c r="E5" s="79">
        <v>11.9</v>
      </c>
      <c r="F5" s="78">
        <f>SUM(F6:F14)</f>
        <v>333</v>
      </c>
      <c r="G5" s="80">
        <f>F5/D5*100</f>
        <v>13.069073783359498</v>
      </c>
      <c r="H5" s="78">
        <f>SUM(H6:H14)</f>
        <v>160</v>
      </c>
      <c r="I5" s="80">
        <f>H5/D5*100</f>
        <v>6.2794348508634217</v>
      </c>
      <c r="J5" s="78">
        <f>SUM(J6:J14)</f>
        <v>816</v>
      </c>
      <c r="K5" s="80">
        <f>J5/D5*100</f>
        <v>32.025117739403456</v>
      </c>
      <c r="L5" s="74">
        <f>SUM(L6:L14)</f>
        <v>1239</v>
      </c>
      <c r="M5" s="75">
        <f>L5/D5*100</f>
        <v>48.626373626373628</v>
      </c>
    </row>
    <row r="6" spans="2:14" ht="18.95" customHeight="1" thickTop="1">
      <c r="B6" s="315" t="s">
        <v>24</v>
      </c>
      <c r="C6" s="5" t="s">
        <v>5</v>
      </c>
      <c r="D6" s="35">
        <v>136</v>
      </c>
      <c r="E6" s="25">
        <v>2.7857435477263417</v>
      </c>
      <c r="F6" s="35">
        <v>4</v>
      </c>
      <c r="G6" s="26">
        <f t="shared" ref="G6:G14" si="0">F6/D6*100</f>
        <v>2.9411764705882351</v>
      </c>
      <c r="H6" s="35">
        <v>5</v>
      </c>
      <c r="I6" s="26">
        <f t="shared" ref="I6:I14" si="1">H6/D6*100</f>
        <v>3.6764705882352944</v>
      </c>
      <c r="J6" s="35">
        <v>21</v>
      </c>
      <c r="K6" s="26">
        <f t="shared" ref="K6:K14" si="2">J6/D6*100</f>
        <v>15.441176470588236</v>
      </c>
      <c r="L6" s="36">
        <v>106</v>
      </c>
      <c r="M6" s="27">
        <f t="shared" ref="M6:M14" si="3">L6/D6*100</f>
        <v>77.941176470588232</v>
      </c>
      <c r="N6" s="4"/>
    </row>
    <row r="7" spans="2:14" ht="18.95" customHeight="1">
      <c r="B7" s="316"/>
      <c r="C7" s="6" t="s">
        <v>6</v>
      </c>
      <c r="D7" s="33">
        <v>381</v>
      </c>
      <c r="E7" s="28">
        <v>8.6101694915254239</v>
      </c>
      <c r="F7" s="33">
        <v>34</v>
      </c>
      <c r="G7" s="21">
        <f t="shared" si="0"/>
        <v>8.9238845144356951</v>
      </c>
      <c r="H7" s="33">
        <v>16</v>
      </c>
      <c r="I7" s="21">
        <f t="shared" si="1"/>
        <v>4.1994750656167978</v>
      </c>
      <c r="J7" s="33">
        <v>91</v>
      </c>
      <c r="K7" s="21">
        <f t="shared" si="2"/>
        <v>23.884514435695539</v>
      </c>
      <c r="L7" s="37">
        <v>240</v>
      </c>
      <c r="M7" s="22">
        <f t="shared" si="3"/>
        <v>62.99212598425197</v>
      </c>
      <c r="N7" s="4"/>
    </row>
    <row r="8" spans="2:14" ht="18.95" customHeight="1">
      <c r="B8" s="316"/>
      <c r="C8" s="6" t="s">
        <v>7</v>
      </c>
      <c r="D8" s="33">
        <v>250</v>
      </c>
      <c r="E8" s="28">
        <v>21.949078138718171</v>
      </c>
      <c r="F8" s="33">
        <v>19</v>
      </c>
      <c r="G8" s="21">
        <f t="shared" si="0"/>
        <v>7.6</v>
      </c>
      <c r="H8" s="33">
        <v>13</v>
      </c>
      <c r="I8" s="21">
        <f t="shared" si="1"/>
        <v>5.2</v>
      </c>
      <c r="J8" s="33">
        <v>76</v>
      </c>
      <c r="K8" s="21">
        <f t="shared" si="2"/>
        <v>30.4</v>
      </c>
      <c r="L8" s="37">
        <v>142</v>
      </c>
      <c r="M8" s="22">
        <f t="shared" si="3"/>
        <v>56.8</v>
      </c>
      <c r="N8" s="4"/>
    </row>
    <row r="9" spans="2:14" ht="18.95" customHeight="1">
      <c r="B9" s="316"/>
      <c r="C9" s="6" t="s">
        <v>8</v>
      </c>
      <c r="D9" s="33">
        <v>351</v>
      </c>
      <c r="E9" s="28">
        <v>15.387987724682157</v>
      </c>
      <c r="F9" s="33">
        <v>51</v>
      </c>
      <c r="G9" s="21">
        <f t="shared" si="0"/>
        <v>14.529914529914532</v>
      </c>
      <c r="H9" s="33">
        <v>17</v>
      </c>
      <c r="I9" s="21">
        <f t="shared" si="1"/>
        <v>4.8433048433048427</v>
      </c>
      <c r="J9" s="33">
        <v>143</v>
      </c>
      <c r="K9" s="21">
        <f t="shared" si="2"/>
        <v>40.74074074074074</v>
      </c>
      <c r="L9" s="37">
        <v>140</v>
      </c>
      <c r="M9" s="22">
        <f t="shared" si="3"/>
        <v>39.886039886039889</v>
      </c>
      <c r="N9" s="4"/>
    </row>
    <row r="10" spans="2:14" ht="18.95" customHeight="1">
      <c r="B10" s="316"/>
      <c r="C10" s="6" t="s">
        <v>9</v>
      </c>
      <c r="D10" s="33">
        <v>443</v>
      </c>
      <c r="E10" s="28">
        <v>10.905957656326933</v>
      </c>
      <c r="F10" s="33">
        <v>57</v>
      </c>
      <c r="G10" s="21">
        <f t="shared" si="0"/>
        <v>12.866817155756207</v>
      </c>
      <c r="H10" s="33">
        <v>31</v>
      </c>
      <c r="I10" s="21">
        <f t="shared" si="1"/>
        <v>6.9977426636568847</v>
      </c>
      <c r="J10" s="33">
        <v>148</v>
      </c>
      <c r="K10" s="21">
        <f t="shared" si="2"/>
        <v>33.408577878103841</v>
      </c>
      <c r="L10" s="37">
        <v>207</v>
      </c>
      <c r="M10" s="22">
        <f t="shared" si="3"/>
        <v>46.72686230248307</v>
      </c>
      <c r="N10" s="4"/>
    </row>
    <row r="11" spans="2:14" ht="18.95" customHeight="1">
      <c r="B11" s="316"/>
      <c r="C11" s="6" t="s">
        <v>10</v>
      </c>
      <c r="D11" s="33">
        <v>275</v>
      </c>
      <c r="E11" s="28">
        <v>37.983425414364639</v>
      </c>
      <c r="F11" s="33">
        <v>58</v>
      </c>
      <c r="G11" s="21">
        <f t="shared" si="0"/>
        <v>21.09090909090909</v>
      </c>
      <c r="H11" s="33">
        <v>29</v>
      </c>
      <c r="I11" s="21">
        <f t="shared" si="1"/>
        <v>10.545454545454545</v>
      </c>
      <c r="J11" s="33">
        <v>135</v>
      </c>
      <c r="K11" s="21">
        <f t="shared" si="2"/>
        <v>49.090909090909093</v>
      </c>
      <c r="L11" s="37">
        <v>53</v>
      </c>
      <c r="M11" s="22">
        <f t="shared" si="3"/>
        <v>19.272727272727273</v>
      </c>
      <c r="N11" s="4"/>
    </row>
    <row r="12" spans="2:14" ht="18.95" customHeight="1">
      <c r="B12" s="316"/>
      <c r="C12" s="6" t="s">
        <v>11</v>
      </c>
      <c r="D12" s="33">
        <v>178</v>
      </c>
      <c r="E12" s="28">
        <v>16.123188405797102</v>
      </c>
      <c r="F12" s="33">
        <v>19</v>
      </c>
      <c r="G12" s="21">
        <f t="shared" si="0"/>
        <v>10.674157303370785</v>
      </c>
      <c r="H12" s="33">
        <v>9</v>
      </c>
      <c r="I12" s="21">
        <f t="shared" si="1"/>
        <v>5.0561797752808983</v>
      </c>
      <c r="J12" s="33">
        <v>41</v>
      </c>
      <c r="K12" s="21">
        <f t="shared" si="2"/>
        <v>23.033707865168541</v>
      </c>
      <c r="L12" s="37">
        <v>109</v>
      </c>
      <c r="M12" s="22">
        <f t="shared" si="3"/>
        <v>61.235955056179783</v>
      </c>
      <c r="N12" s="4"/>
    </row>
    <row r="13" spans="2:14" ht="18.95" customHeight="1">
      <c r="B13" s="316"/>
      <c r="C13" s="6" t="s">
        <v>12</v>
      </c>
      <c r="D13" s="33">
        <v>282</v>
      </c>
      <c r="E13" s="28">
        <v>26.18384401114206</v>
      </c>
      <c r="F13" s="33">
        <v>55</v>
      </c>
      <c r="G13" s="21">
        <f t="shared" si="0"/>
        <v>19.50354609929078</v>
      </c>
      <c r="H13" s="33">
        <v>21</v>
      </c>
      <c r="I13" s="21">
        <f t="shared" si="1"/>
        <v>7.4468085106382977</v>
      </c>
      <c r="J13" s="33">
        <v>86</v>
      </c>
      <c r="K13" s="21">
        <f t="shared" si="2"/>
        <v>30.49645390070922</v>
      </c>
      <c r="L13" s="37">
        <v>120</v>
      </c>
      <c r="M13" s="22">
        <f t="shared" si="3"/>
        <v>42.553191489361701</v>
      </c>
      <c r="N13" s="4"/>
    </row>
    <row r="14" spans="2:14" ht="18.95" customHeight="1" thickBot="1">
      <c r="B14" s="317"/>
      <c r="C14" s="7" t="s">
        <v>13</v>
      </c>
      <c r="D14" s="38">
        <v>252</v>
      </c>
      <c r="E14" s="29">
        <v>14.558058925476603</v>
      </c>
      <c r="F14" s="38">
        <v>36</v>
      </c>
      <c r="G14" s="30">
        <f t="shared" si="0"/>
        <v>14.285714285714285</v>
      </c>
      <c r="H14" s="38">
        <v>19</v>
      </c>
      <c r="I14" s="30">
        <f t="shared" si="1"/>
        <v>7.5396825396825395</v>
      </c>
      <c r="J14" s="38">
        <v>75</v>
      </c>
      <c r="K14" s="30">
        <f t="shared" si="2"/>
        <v>29.761904761904763</v>
      </c>
      <c r="L14" s="39">
        <v>122</v>
      </c>
      <c r="M14" s="31">
        <f t="shared" si="3"/>
        <v>48.412698412698411</v>
      </c>
      <c r="N14" s="4"/>
    </row>
    <row r="15" spans="2:14" s="17" customFormat="1" ht="12">
      <c r="D15" s="17" t="s">
        <v>14</v>
      </c>
      <c r="H15" s="18"/>
      <c r="I15" s="18"/>
      <c r="M15" s="19" t="s">
        <v>15</v>
      </c>
    </row>
    <row r="16" spans="2:14" ht="20.100000000000001" customHeight="1">
      <c r="B16" s="3"/>
    </row>
  </sheetData>
  <mergeCells count="9">
    <mergeCell ref="L3:M3"/>
    <mergeCell ref="B6:B14"/>
    <mergeCell ref="B3:C4"/>
    <mergeCell ref="D3:D4"/>
    <mergeCell ref="E3:E4"/>
    <mergeCell ref="B5:C5"/>
    <mergeCell ref="J3:K3"/>
    <mergeCell ref="F3:G3"/>
    <mergeCell ref="H3:I3"/>
  </mergeCells>
  <phoneticPr fontId="4"/>
  <pageMargins left="0.39370078740157483" right="0.39370078740157483" top="0.98425196850393704" bottom="0.98425196850393704" header="0.51181102362204722" footer="0.51181102362204722"/>
  <pageSetup paperSize="9" scale="98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L5" sqref="L5"/>
    </sheetView>
  </sheetViews>
  <sheetFormatPr defaultRowHeight="20.100000000000001" customHeight="1"/>
  <cols>
    <col min="1" max="1" width="2.796875" style="1" customWidth="1"/>
    <col min="2" max="2" width="7.19921875" style="1" bestFit="1" customWidth="1"/>
    <col min="3" max="3" width="6.69921875" style="1" bestFit="1" customWidth="1"/>
    <col min="4" max="12" width="6.69921875" style="1" customWidth="1"/>
    <col min="13" max="16384" width="8.796875" style="1"/>
  </cols>
  <sheetData>
    <row r="1" spans="1:14" s="12" customFormat="1" ht="18.95" customHeight="1">
      <c r="A1" s="11" t="s">
        <v>23</v>
      </c>
      <c r="L1" s="13"/>
    </row>
    <row r="2" spans="1:14" s="15" customFormat="1" ht="12" thickBot="1">
      <c r="A2" s="14"/>
      <c r="J2" s="16"/>
      <c r="L2" s="16" t="s">
        <v>32</v>
      </c>
    </row>
    <row r="3" spans="1:14" ht="17.25" customHeight="1">
      <c r="A3" s="318" t="s">
        <v>0</v>
      </c>
      <c r="B3" s="319"/>
      <c r="C3" s="322" t="s">
        <v>28</v>
      </c>
      <c r="D3" s="322" t="s">
        <v>38</v>
      </c>
      <c r="E3" s="330" t="s">
        <v>22</v>
      </c>
      <c r="F3" s="331"/>
      <c r="G3" s="328" t="s">
        <v>1</v>
      </c>
      <c r="H3" s="329"/>
      <c r="I3" s="328" t="s">
        <v>2</v>
      </c>
      <c r="J3" s="329"/>
      <c r="K3" s="330" t="s">
        <v>20</v>
      </c>
      <c r="L3" s="314"/>
    </row>
    <row r="4" spans="1:14" s="2" customFormat="1" ht="13.5" customHeight="1">
      <c r="A4" s="333"/>
      <c r="B4" s="334"/>
      <c r="C4" s="335"/>
      <c r="D4" s="335"/>
      <c r="E4" s="8" t="s">
        <v>3</v>
      </c>
      <c r="F4" s="9" t="s">
        <v>4</v>
      </c>
      <c r="G4" s="8" t="s">
        <v>3</v>
      </c>
      <c r="H4" s="9" t="s">
        <v>4</v>
      </c>
      <c r="I4" s="8" t="s">
        <v>3</v>
      </c>
      <c r="J4" s="9" t="s">
        <v>4</v>
      </c>
      <c r="K4" s="76" t="s">
        <v>21</v>
      </c>
      <c r="L4" s="67" t="s">
        <v>4</v>
      </c>
    </row>
    <row r="5" spans="1:14" ht="18.95" customHeight="1" thickBot="1">
      <c r="A5" s="336" t="s">
        <v>41</v>
      </c>
      <c r="B5" s="337"/>
      <c r="C5" s="41">
        <f>SUM(C6:C14)</f>
        <v>2738</v>
      </c>
      <c r="D5" s="70">
        <v>13.8</v>
      </c>
      <c r="E5" s="41">
        <f>SUM(E6:E14)</f>
        <v>327</v>
      </c>
      <c r="F5" s="42">
        <f t="shared" ref="F5:F14" si="0">E5/C5*100</f>
        <v>11.943024105186268</v>
      </c>
      <c r="G5" s="41">
        <f>SUM(G6:G14)</f>
        <v>234</v>
      </c>
      <c r="H5" s="42">
        <f t="shared" ref="H5:H14" si="1">G5/C5*100</f>
        <v>8.5463842220598973</v>
      </c>
      <c r="I5" s="41">
        <f>SUM(I6:I14)</f>
        <v>988</v>
      </c>
      <c r="J5" s="42">
        <f t="shared" ref="J5:J14" si="2">I5/C5*100</f>
        <v>36.084733382030684</v>
      </c>
      <c r="K5" s="74">
        <f>SUM(K6:K14)</f>
        <v>1189</v>
      </c>
      <c r="L5" s="75">
        <f>K5/C5*100</f>
        <v>43.425858290723156</v>
      </c>
      <c r="N5" s="77"/>
    </row>
    <row r="6" spans="1:14" ht="18.95" customHeight="1" thickTop="1">
      <c r="A6" s="332" t="s">
        <v>24</v>
      </c>
      <c r="B6" s="40" t="s">
        <v>5</v>
      </c>
      <c r="C6" s="35">
        <v>156</v>
      </c>
      <c r="D6" s="71">
        <v>3.5</v>
      </c>
      <c r="E6" s="35">
        <v>4</v>
      </c>
      <c r="F6" s="26">
        <f t="shared" si="0"/>
        <v>2.5641025641025639</v>
      </c>
      <c r="G6" s="35">
        <v>5</v>
      </c>
      <c r="H6" s="26">
        <f t="shared" si="1"/>
        <v>3.2051282051282048</v>
      </c>
      <c r="I6" s="35">
        <v>26</v>
      </c>
      <c r="J6" s="26">
        <f t="shared" si="2"/>
        <v>16.666666666666664</v>
      </c>
      <c r="K6" s="36">
        <v>121</v>
      </c>
      <c r="L6" s="27">
        <f t="shared" ref="L6:L14" si="3">K6/C6*100</f>
        <v>77.564102564102569</v>
      </c>
      <c r="N6" s="77"/>
    </row>
    <row r="7" spans="1:14" ht="18.95" customHeight="1">
      <c r="A7" s="316"/>
      <c r="B7" s="6" t="s">
        <v>6</v>
      </c>
      <c r="C7" s="33">
        <v>415</v>
      </c>
      <c r="D7" s="72">
        <v>9.9</v>
      </c>
      <c r="E7" s="33">
        <v>37</v>
      </c>
      <c r="F7" s="21">
        <f t="shared" si="0"/>
        <v>8.9156626506024104</v>
      </c>
      <c r="G7" s="33">
        <v>28</v>
      </c>
      <c r="H7" s="21">
        <f t="shared" si="1"/>
        <v>6.7469879518072293</v>
      </c>
      <c r="I7" s="33">
        <v>107</v>
      </c>
      <c r="J7" s="21">
        <f t="shared" si="2"/>
        <v>25.783132530120483</v>
      </c>
      <c r="K7" s="37">
        <v>243</v>
      </c>
      <c r="L7" s="22">
        <f t="shared" si="3"/>
        <v>58.554216867469876</v>
      </c>
      <c r="N7" s="77"/>
    </row>
    <row r="8" spans="1:14" ht="18.95" customHeight="1">
      <c r="A8" s="316"/>
      <c r="B8" s="6" t="s">
        <v>7</v>
      </c>
      <c r="C8" s="33">
        <v>260</v>
      </c>
      <c r="D8" s="72">
        <v>24.3</v>
      </c>
      <c r="E8" s="33">
        <v>17</v>
      </c>
      <c r="F8" s="21">
        <f t="shared" si="0"/>
        <v>6.5384615384615392</v>
      </c>
      <c r="G8" s="33">
        <v>11</v>
      </c>
      <c r="H8" s="21">
        <f t="shared" si="1"/>
        <v>4.2307692307692308</v>
      </c>
      <c r="I8" s="33">
        <v>96</v>
      </c>
      <c r="J8" s="21">
        <f t="shared" si="2"/>
        <v>36.923076923076927</v>
      </c>
      <c r="K8" s="37">
        <v>136</v>
      </c>
      <c r="L8" s="22">
        <f t="shared" si="3"/>
        <v>52.307692307692314</v>
      </c>
      <c r="N8" s="77"/>
    </row>
    <row r="9" spans="1:14" ht="18.95" customHeight="1">
      <c r="A9" s="316"/>
      <c r="B9" s="6" t="s">
        <v>8</v>
      </c>
      <c r="C9" s="33">
        <v>381</v>
      </c>
      <c r="D9" s="72">
        <v>19.600000000000001</v>
      </c>
      <c r="E9" s="33">
        <v>44</v>
      </c>
      <c r="F9" s="21">
        <f t="shared" si="0"/>
        <v>11.548556430446194</v>
      </c>
      <c r="G9" s="33">
        <v>40</v>
      </c>
      <c r="H9" s="21">
        <f t="shared" si="1"/>
        <v>10.498687664041995</v>
      </c>
      <c r="I9" s="33">
        <v>169</v>
      </c>
      <c r="J9" s="21">
        <f t="shared" si="2"/>
        <v>44.356955380577432</v>
      </c>
      <c r="K9" s="37">
        <v>128</v>
      </c>
      <c r="L9" s="22">
        <f t="shared" si="3"/>
        <v>33.595800524934383</v>
      </c>
      <c r="N9" s="77"/>
    </row>
    <row r="10" spans="1:14" ht="18.95" customHeight="1">
      <c r="A10" s="316"/>
      <c r="B10" s="6" t="s">
        <v>9</v>
      </c>
      <c r="C10" s="33">
        <v>474</v>
      </c>
      <c r="D10" s="72">
        <v>12.8</v>
      </c>
      <c r="E10" s="33">
        <v>50</v>
      </c>
      <c r="F10" s="21">
        <f t="shared" si="0"/>
        <v>10.548523206751055</v>
      </c>
      <c r="G10" s="33">
        <v>48</v>
      </c>
      <c r="H10" s="21">
        <f t="shared" si="1"/>
        <v>10.126582278481013</v>
      </c>
      <c r="I10" s="33">
        <v>175</v>
      </c>
      <c r="J10" s="21">
        <f t="shared" si="2"/>
        <v>36.919831223628691</v>
      </c>
      <c r="K10" s="37">
        <v>201</v>
      </c>
      <c r="L10" s="22">
        <f t="shared" si="3"/>
        <v>42.405063291139236</v>
      </c>
      <c r="N10" s="77"/>
    </row>
    <row r="11" spans="1:14" ht="18.95" customHeight="1">
      <c r="A11" s="316"/>
      <c r="B11" s="6" t="s">
        <v>10</v>
      </c>
      <c r="C11" s="33">
        <v>299</v>
      </c>
      <c r="D11" s="72">
        <v>44.4</v>
      </c>
      <c r="E11" s="33">
        <v>56</v>
      </c>
      <c r="F11" s="21">
        <f t="shared" si="0"/>
        <v>18.729096989966553</v>
      </c>
      <c r="G11" s="33">
        <v>49</v>
      </c>
      <c r="H11" s="21">
        <f t="shared" si="1"/>
        <v>16.387959866220736</v>
      </c>
      <c r="I11" s="33">
        <v>145</v>
      </c>
      <c r="J11" s="21">
        <f t="shared" si="2"/>
        <v>48.494983277591977</v>
      </c>
      <c r="K11" s="37">
        <v>49</v>
      </c>
      <c r="L11" s="22">
        <f t="shared" si="3"/>
        <v>16.387959866220736</v>
      </c>
      <c r="N11" s="77"/>
    </row>
    <row r="12" spans="1:14" ht="18.95" customHeight="1">
      <c r="A12" s="316"/>
      <c r="B12" s="6" t="s">
        <v>11</v>
      </c>
      <c r="C12" s="33">
        <v>180</v>
      </c>
      <c r="D12" s="72">
        <v>17.2</v>
      </c>
      <c r="E12" s="33">
        <v>23</v>
      </c>
      <c r="F12" s="21">
        <f t="shared" si="0"/>
        <v>12.777777777777777</v>
      </c>
      <c r="G12" s="33">
        <v>7</v>
      </c>
      <c r="H12" s="21">
        <f t="shared" si="1"/>
        <v>3.8888888888888888</v>
      </c>
      <c r="I12" s="33">
        <v>63</v>
      </c>
      <c r="J12" s="21">
        <f t="shared" si="2"/>
        <v>35</v>
      </c>
      <c r="K12" s="37">
        <v>87</v>
      </c>
      <c r="L12" s="22">
        <f t="shared" si="3"/>
        <v>48.333333333333336</v>
      </c>
      <c r="N12" s="77"/>
    </row>
    <row r="13" spans="1:14" ht="18.95" customHeight="1">
      <c r="A13" s="316"/>
      <c r="B13" s="6" t="s">
        <v>12</v>
      </c>
      <c r="C13" s="33">
        <v>312</v>
      </c>
      <c r="D13" s="72">
        <v>30.5</v>
      </c>
      <c r="E13" s="33">
        <v>54</v>
      </c>
      <c r="F13" s="21">
        <f t="shared" si="0"/>
        <v>17.307692307692307</v>
      </c>
      <c r="G13" s="33">
        <v>21</v>
      </c>
      <c r="H13" s="21">
        <f t="shared" si="1"/>
        <v>6.7307692307692308</v>
      </c>
      <c r="I13" s="33">
        <v>125</v>
      </c>
      <c r="J13" s="21">
        <f t="shared" si="2"/>
        <v>40.064102564102569</v>
      </c>
      <c r="K13" s="37">
        <v>112</v>
      </c>
      <c r="L13" s="22">
        <f t="shared" si="3"/>
        <v>35.897435897435898</v>
      </c>
      <c r="N13" s="77"/>
    </row>
    <row r="14" spans="1:14" ht="18.95" customHeight="1" thickBot="1">
      <c r="A14" s="317"/>
      <c r="B14" s="7" t="s">
        <v>13</v>
      </c>
      <c r="C14" s="38">
        <v>261</v>
      </c>
      <c r="D14" s="73">
        <v>15.1</v>
      </c>
      <c r="E14" s="38">
        <v>42</v>
      </c>
      <c r="F14" s="30">
        <f t="shared" si="0"/>
        <v>16.091954022988507</v>
      </c>
      <c r="G14" s="38">
        <v>25</v>
      </c>
      <c r="H14" s="30">
        <f t="shared" si="1"/>
        <v>9.5785440613026829</v>
      </c>
      <c r="I14" s="38">
        <v>82</v>
      </c>
      <c r="J14" s="30">
        <f t="shared" si="2"/>
        <v>31.417624521072796</v>
      </c>
      <c r="K14" s="39">
        <v>112</v>
      </c>
      <c r="L14" s="31">
        <f t="shared" si="3"/>
        <v>42.911877394636015</v>
      </c>
      <c r="N14" s="77"/>
    </row>
    <row r="15" spans="1:14" s="17" customFormat="1" ht="12">
      <c r="C15" s="17" t="s">
        <v>14</v>
      </c>
      <c r="G15" s="18"/>
      <c r="H15" s="18"/>
      <c r="J15" s="19"/>
      <c r="L15" s="19" t="s">
        <v>15</v>
      </c>
    </row>
    <row r="16" spans="1:14" ht="20.100000000000001" customHeight="1">
      <c r="A16" s="3"/>
    </row>
  </sheetData>
  <mergeCells count="9">
    <mergeCell ref="K3:L3"/>
    <mergeCell ref="A6:A14"/>
    <mergeCell ref="A3:B4"/>
    <mergeCell ref="C3:C4"/>
    <mergeCell ref="I3:J3"/>
    <mergeCell ref="E3:F3"/>
    <mergeCell ref="G3:H3"/>
    <mergeCell ref="A5:B5"/>
    <mergeCell ref="D3:D4"/>
  </mergeCells>
  <phoneticPr fontId="4"/>
  <pageMargins left="0.39370078740157483" right="0.39370078740157483" top="0.98425196850393704" bottom="0.98425196850393704" header="0.51181102362204722" footer="0.51181102362204722"/>
  <pageSetup paperSize="9" scale="98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A2" sqref="A2"/>
    </sheetView>
  </sheetViews>
  <sheetFormatPr defaultRowHeight="20.100000000000001" customHeight="1"/>
  <cols>
    <col min="1" max="1" width="2.796875" style="1" customWidth="1"/>
    <col min="2" max="2" width="7.19921875" style="1" bestFit="1" customWidth="1"/>
    <col min="3" max="3" width="6.69921875" style="1" bestFit="1" customWidth="1"/>
    <col min="4" max="10" width="6.69921875" style="1" customWidth="1"/>
    <col min="11" max="16384" width="8.796875" style="1"/>
  </cols>
  <sheetData>
    <row r="1" spans="1:11" s="12" customFormat="1" ht="18.95" customHeight="1">
      <c r="A1" s="11" t="s">
        <v>49</v>
      </c>
    </row>
    <row r="2" spans="1:11" s="15" customFormat="1" ht="12" thickBot="1">
      <c r="A2" s="14"/>
      <c r="J2" s="16" t="s">
        <v>32</v>
      </c>
    </row>
    <row r="3" spans="1:11" ht="17.25" customHeight="1">
      <c r="A3" s="318" t="s">
        <v>0</v>
      </c>
      <c r="B3" s="319"/>
      <c r="C3" s="322" t="s">
        <v>28</v>
      </c>
      <c r="D3" s="322" t="s">
        <v>38</v>
      </c>
      <c r="E3" s="330" t="s">
        <v>22</v>
      </c>
      <c r="F3" s="331"/>
      <c r="G3" s="328" t="s">
        <v>1</v>
      </c>
      <c r="H3" s="329"/>
      <c r="I3" s="328" t="s">
        <v>2</v>
      </c>
      <c r="J3" s="338"/>
    </row>
    <row r="4" spans="1:11" s="2" customFormat="1" ht="13.5" customHeight="1">
      <c r="A4" s="333"/>
      <c r="B4" s="334"/>
      <c r="C4" s="335"/>
      <c r="D4" s="335"/>
      <c r="E4" s="8" t="s">
        <v>3</v>
      </c>
      <c r="F4" s="9" t="s">
        <v>4</v>
      </c>
      <c r="G4" s="8" t="s">
        <v>3</v>
      </c>
      <c r="H4" s="9" t="s">
        <v>4</v>
      </c>
      <c r="I4" s="8" t="s">
        <v>3</v>
      </c>
      <c r="J4" s="10" t="s">
        <v>4</v>
      </c>
    </row>
    <row r="5" spans="1:11" ht="18.95" customHeight="1" thickBot="1">
      <c r="A5" s="336" t="s">
        <v>40</v>
      </c>
      <c r="B5" s="337"/>
      <c r="C5" s="41">
        <f>SUM(C6:C14)</f>
        <v>1939</v>
      </c>
      <c r="D5" s="70">
        <v>10</v>
      </c>
      <c r="E5" s="41">
        <f>SUM(E6:E14)</f>
        <v>321</v>
      </c>
      <c r="F5" s="42">
        <f t="shared" ref="F5:F14" si="0">E5/C5*100</f>
        <v>16.554925219185147</v>
      </c>
      <c r="G5" s="41">
        <f>SUM(G6:G14)</f>
        <v>273</v>
      </c>
      <c r="H5" s="42">
        <f t="shared" ref="H5:H14" si="1">G5/C5*100</f>
        <v>14.079422382671481</v>
      </c>
      <c r="I5" s="41">
        <f>SUM(I6:I14)</f>
        <v>1345</v>
      </c>
      <c r="J5" s="69">
        <f t="shared" ref="J5:J14" si="2">I5/C5*100</f>
        <v>69.365652398143368</v>
      </c>
    </row>
    <row r="6" spans="1:11" ht="18.95" customHeight="1" thickTop="1">
      <c r="A6" s="332" t="s">
        <v>24</v>
      </c>
      <c r="B6" s="40" t="s">
        <v>5</v>
      </c>
      <c r="C6" s="35">
        <v>45</v>
      </c>
      <c r="D6" s="71">
        <v>1.1000000000000001</v>
      </c>
      <c r="E6" s="35">
        <v>4</v>
      </c>
      <c r="F6" s="26">
        <f t="shared" si="0"/>
        <v>8.8888888888888893</v>
      </c>
      <c r="G6" s="35">
        <v>6</v>
      </c>
      <c r="H6" s="26">
        <f t="shared" si="1"/>
        <v>13.333333333333334</v>
      </c>
      <c r="I6" s="35">
        <v>35</v>
      </c>
      <c r="J6" s="27">
        <f t="shared" si="2"/>
        <v>77.777777777777786</v>
      </c>
      <c r="K6" s="4"/>
    </row>
    <row r="7" spans="1:11" ht="18.95" customHeight="1">
      <c r="A7" s="316"/>
      <c r="B7" s="6" t="s">
        <v>6</v>
      </c>
      <c r="C7" s="33">
        <v>248</v>
      </c>
      <c r="D7" s="72">
        <v>6.4</v>
      </c>
      <c r="E7" s="33">
        <v>36</v>
      </c>
      <c r="F7" s="21">
        <f t="shared" si="0"/>
        <v>14.516129032258066</v>
      </c>
      <c r="G7" s="33">
        <v>28</v>
      </c>
      <c r="H7" s="21">
        <f t="shared" si="1"/>
        <v>11.29032258064516</v>
      </c>
      <c r="I7" s="33">
        <v>184</v>
      </c>
      <c r="J7" s="22">
        <f t="shared" si="2"/>
        <v>74.193548387096769</v>
      </c>
      <c r="K7" s="4"/>
    </row>
    <row r="8" spans="1:11" ht="18.95" customHeight="1">
      <c r="A8" s="316"/>
      <c r="B8" s="6" t="s">
        <v>7</v>
      </c>
      <c r="C8" s="33">
        <v>166</v>
      </c>
      <c r="D8" s="72">
        <v>16.899999999999999</v>
      </c>
      <c r="E8" s="33">
        <v>20</v>
      </c>
      <c r="F8" s="21">
        <f t="shared" si="0"/>
        <v>12.048192771084338</v>
      </c>
      <c r="G8" s="33">
        <v>16</v>
      </c>
      <c r="H8" s="21">
        <f t="shared" si="1"/>
        <v>9.6385542168674707</v>
      </c>
      <c r="I8" s="33">
        <v>130</v>
      </c>
      <c r="J8" s="22">
        <f t="shared" si="2"/>
        <v>78.313253012048193</v>
      </c>
      <c r="K8" s="4"/>
    </row>
    <row r="9" spans="1:11" ht="18.95" customHeight="1">
      <c r="A9" s="316"/>
      <c r="B9" s="6" t="s">
        <v>8</v>
      </c>
      <c r="C9" s="33">
        <v>282</v>
      </c>
      <c r="D9" s="72">
        <v>10.5</v>
      </c>
      <c r="E9" s="33">
        <v>43</v>
      </c>
      <c r="F9" s="21">
        <f t="shared" si="0"/>
        <v>15.24822695035461</v>
      </c>
      <c r="G9" s="33">
        <v>40</v>
      </c>
      <c r="H9" s="21">
        <f t="shared" si="1"/>
        <v>14.184397163120568</v>
      </c>
      <c r="I9" s="33">
        <v>199</v>
      </c>
      <c r="J9" s="22">
        <f t="shared" si="2"/>
        <v>70.567375886524815</v>
      </c>
      <c r="K9" s="4"/>
    </row>
    <row r="10" spans="1:11" ht="18.95" customHeight="1">
      <c r="A10" s="316"/>
      <c r="B10" s="6" t="s">
        <v>9</v>
      </c>
      <c r="C10" s="33">
        <v>344</v>
      </c>
      <c r="D10" s="72">
        <v>10.3</v>
      </c>
      <c r="E10" s="33">
        <v>65</v>
      </c>
      <c r="F10" s="21">
        <f t="shared" si="0"/>
        <v>18.895348837209301</v>
      </c>
      <c r="G10" s="33">
        <v>49</v>
      </c>
      <c r="H10" s="21">
        <f t="shared" si="1"/>
        <v>14.244186046511627</v>
      </c>
      <c r="I10" s="33">
        <v>230</v>
      </c>
      <c r="J10" s="22">
        <f t="shared" si="2"/>
        <v>66.860465116279073</v>
      </c>
      <c r="K10" s="4"/>
    </row>
    <row r="11" spans="1:11" ht="18.95" customHeight="1">
      <c r="A11" s="316"/>
      <c r="B11" s="6" t="s">
        <v>10</v>
      </c>
      <c r="C11" s="33">
        <v>278</v>
      </c>
      <c r="D11" s="72">
        <v>42.6</v>
      </c>
      <c r="E11" s="33">
        <v>52</v>
      </c>
      <c r="F11" s="21">
        <f t="shared" si="0"/>
        <v>18.705035971223023</v>
      </c>
      <c r="G11" s="33">
        <v>61</v>
      </c>
      <c r="H11" s="21">
        <f t="shared" si="1"/>
        <v>21.942446043165468</v>
      </c>
      <c r="I11" s="33">
        <v>165</v>
      </c>
      <c r="J11" s="22">
        <f t="shared" si="2"/>
        <v>59.352517985611506</v>
      </c>
      <c r="K11" s="4"/>
    </row>
    <row r="12" spans="1:11" ht="18.95" customHeight="1">
      <c r="A12" s="316"/>
      <c r="B12" s="6" t="s">
        <v>11</v>
      </c>
      <c r="C12" s="33">
        <v>110</v>
      </c>
      <c r="D12" s="72">
        <v>10.4</v>
      </c>
      <c r="E12" s="33">
        <v>10</v>
      </c>
      <c r="F12" s="21">
        <f t="shared" si="0"/>
        <v>9.0909090909090917</v>
      </c>
      <c r="G12" s="33">
        <v>14</v>
      </c>
      <c r="H12" s="21">
        <f t="shared" si="1"/>
        <v>12.727272727272727</v>
      </c>
      <c r="I12" s="33">
        <v>86</v>
      </c>
      <c r="J12" s="22">
        <f t="shared" si="2"/>
        <v>78.181818181818187</v>
      </c>
      <c r="K12" s="4"/>
    </row>
    <row r="13" spans="1:11" ht="18.95" customHeight="1">
      <c r="A13" s="316"/>
      <c r="B13" s="6" t="s">
        <v>12</v>
      </c>
      <c r="C13" s="33">
        <v>265</v>
      </c>
      <c r="D13" s="72">
        <v>31</v>
      </c>
      <c r="E13" s="33">
        <v>56</v>
      </c>
      <c r="F13" s="21">
        <f t="shared" si="0"/>
        <v>21.132075471698116</v>
      </c>
      <c r="G13" s="33">
        <v>39</v>
      </c>
      <c r="H13" s="21">
        <f t="shared" si="1"/>
        <v>14.716981132075471</v>
      </c>
      <c r="I13" s="33">
        <v>170</v>
      </c>
      <c r="J13" s="22">
        <f t="shared" si="2"/>
        <v>64.15094339622641</v>
      </c>
      <c r="K13" s="4"/>
    </row>
    <row r="14" spans="1:11" ht="18.95" customHeight="1" thickBot="1">
      <c r="A14" s="317"/>
      <c r="B14" s="7" t="s">
        <v>13</v>
      </c>
      <c r="C14" s="38">
        <v>201</v>
      </c>
      <c r="D14" s="73">
        <v>11.6</v>
      </c>
      <c r="E14" s="38">
        <v>35</v>
      </c>
      <c r="F14" s="30">
        <f t="shared" si="0"/>
        <v>17.412935323383085</v>
      </c>
      <c r="G14" s="38">
        <v>20</v>
      </c>
      <c r="H14" s="30">
        <f t="shared" si="1"/>
        <v>9.9502487562189064</v>
      </c>
      <c r="I14" s="38">
        <v>146</v>
      </c>
      <c r="J14" s="31">
        <f t="shared" si="2"/>
        <v>72.636815920398007</v>
      </c>
      <c r="K14" s="4"/>
    </row>
    <row r="15" spans="1:11" s="17" customFormat="1" ht="12">
      <c r="C15" s="17" t="s">
        <v>14</v>
      </c>
      <c r="G15" s="18"/>
      <c r="H15" s="18"/>
      <c r="J15" s="19" t="s">
        <v>15</v>
      </c>
    </row>
    <row r="16" spans="1:11" ht="20.100000000000001" customHeight="1">
      <c r="A16" s="3"/>
    </row>
  </sheetData>
  <mergeCells count="8">
    <mergeCell ref="A6:A14"/>
    <mergeCell ref="A3:B4"/>
    <mergeCell ref="C3:C4"/>
    <mergeCell ref="I3:J3"/>
    <mergeCell ref="E3:F3"/>
    <mergeCell ref="G3:H3"/>
    <mergeCell ref="A5:B5"/>
    <mergeCell ref="D3:D4"/>
  </mergeCells>
  <phoneticPr fontId="4"/>
  <pageMargins left="0.39370078740157483" right="0.39370078740157483" top="0.98425196850393704" bottom="0.98425196850393704" header="0.51181102362204722" footer="0.51181102362204722"/>
  <pageSetup paperSize="9" scale="98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E5" sqref="E5:J5"/>
    </sheetView>
  </sheetViews>
  <sheetFormatPr defaultRowHeight="20.100000000000001" customHeight="1"/>
  <cols>
    <col min="1" max="1" width="2.796875" style="1" customWidth="1"/>
    <col min="2" max="2" width="7.19921875" style="1" bestFit="1" customWidth="1"/>
    <col min="3" max="3" width="6.69921875" style="1" bestFit="1" customWidth="1"/>
    <col min="4" max="10" width="6.69921875" style="1" customWidth="1"/>
    <col min="11" max="16384" width="8.796875" style="1"/>
  </cols>
  <sheetData>
    <row r="1" spans="1:11" s="12" customFormat="1" ht="18.95" customHeight="1">
      <c r="A1" s="11" t="s">
        <v>23</v>
      </c>
    </row>
    <row r="2" spans="1:11" s="15" customFormat="1" ht="12" thickBot="1">
      <c r="A2" s="14"/>
      <c r="J2" s="16" t="s">
        <v>32</v>
      </c>
    </row>
    <row r="3" spans="1:11" ht="17.25" customHeight="1">
      <c r="A3" s="318" t="s">
        <v>0</v>
      </c>
      <c r="B3" s="319"/>
      <c r="C3" s="322" t="s">
        <v>28</v>
      </c>
      <c r="D3" s="322" t="s">
        <v>38</v>
      </c>
      <c r="E3" s="330" t="s">
        <v>22</v>
      </c>
      <c r="F3" s="331"/>
      <c r="G3" s="328" t="s">
        <v>1</v>
      </c>
      <c r="H3" s="329"/>
      <c r="I3" s="328" t="s">
        <v>2</v>
      </c>
      <c r="J3" s="338"/>
    </row>
    <row r="4" spans="1:11" s="2" customFormat="1" ht="13.5" customHeight="1">
      <c r="A4" s="333"/>
      <c r="B4" s="334"/>
      <c r="C4" s="335"/>
      <c r="D4" s="335"/>
      <c r="E4" s="8" t="s">
        <v>3</v>
      </c>
      <c r="F4" s="9" t="s">
        <v>4</v>
      </c>
      <c r="G4" s="8" t="s">
        <v>3</v>
      </c>
      <c r="H4" s="9" t="s">
        <v>4</v>
      </c>
      <c r="I4" s="8" t="s">
        <v>3</v>
      </c>
      <c r="J4" s="10" t="s">
        <v>4</v>
      </c>
    </row>
    <row r="5" spans="1:11" ht="18.95" customHeight="1" thickBot="1">
      <c r="A5" s="336" t="s">
        <v>39</v>
      </c>
      <c r="B5" s="337"/>
      <c r="C5" s="41">
        <f>SUM(C6:C14)</f>
        <v>3346</v>
      </c>
      <c r="D5" s="70">
        <v>20</v>
      </c>
      <c r="E5" s="41">
        <f>SUM(E6:E14)</f>
        <v>461</v>
      </c>
      <c r="F5" s="42">
        <f t="shared" ref="F5:F14" si="0">E5/C5*100</f>
        <v>13.777644949193066</v>
      </c>
      <c r="G5" s="41">
        <f>SUM(G6:G14)</f>
        <v>457</v>
      </c>
      <c r="H5" s="42">
        <f t="shared" ref="H5:H14" si="1">G5/C5*100</f>
        <v>13.65809922295278</v>
      </c>
      <c r="I5" s="41">
        <f>SUM(I6:I14)</f>
        <v>2428</v>
      </c>
      <c r="J5" s="69">
        <f t="shared" ref="J5:J14" si="2">I5/C5*100</f>
        <v>72.564255827854154</v>
      </c>
    </row>
    <row r="6" spans="1:11" ht="18.95" customHeight="1" thickTop="1">
      <c r="A6" s="332" t="s">
        <v>24</v>
      </c>
      <c r="B6" s="40" t="s">
        <v>5</v>
      </c>
      <c r="C6" s="35">
        <v>219</v>
      </c>
      <c r="D6" s="71">
        <v>6</v>
      </c>
      <c r="E6" s="35">
        <v>22</v>
      </c>
      <c r="F6" s="26">
        <f t="shared" si="0"/>
        <v>10.045662100456621</v>
      </c>
      <c r="G6" s="35">
        <v>20</v>
      </c>
      <c r="H6" s="26">
        <f t="shared" si="1"/>
        <v>9.1324200913241995</v>
      </c>
      <c r="I6" s="35">
        <v>177</v>
      </c>
      <c r="J6" s="27">
        <f t="shared" si="2"/>
        <v>80.821917808219183</v>
      </c>
      <c r="K6" s="4"/>
    </row>
    <row r="7" spans="1:11" ht="18.95" customHeight="1">
      <c r="A7" s="316"/>
      <c r="B7" s="6" t="s">
        <v>6</v>
      </c>
      <c r="C7" s="33">
        <v>530</v>
      </c>
      <c r="D7" s="72">
        <v>14.6</v>
      </c>
      <c r="E7" s="33">
        <v>47</v>
      </c>
      <c r="F7" s="21">
        <f t="shared" si="0"/>
        <v>8.8679245283018862</v>
      </c>
      <c r="G7" s="33">
        <v>38</v>
      </c>
      <c r="H7" s="21">
        <f t="shared" si="1"/>
        <v>7.1698113207547172</v>
      </c>
      <c r="I7" s="33">
        <v>445</v>
      </c>
      <c r="J7" s="22">
        <f t="shared" si="2"/>
        <v>83.962264150943398</v>
      </c>
      <c r="K7" s="4"/>
    </row>
    <row r="8" spans="1:11" ht="18.95" customHeight="1">
      <c r="A8" s="316"/>
      <c r="B8" s="6" t="s">
        <v>7</v>
      </c>
      <c r="C8" s="33">
        <v>308</v>
      </c>
      <c r="D8" s="72">
        <v>36.1</v>
      </c>
      <c r="E8" s="33">
        <v>36</v>
      </c>
      <c r="F8" s="21">
        <f t="shared" si="0"/>
        <v>11.688311688311687</v>
      </c>
      <c r="G8" s="33">
        <v>32</v>
      </c>
      <c r="H8" s="21">
        <f t="shared" si="1"/>
        <v>10.38961038961039</v>
      </c>
      <c r="I8" s="33">
        <v>240</v>
      </c>
      <c r="J8" s="22">
        <f t="shared" si="2"/>
        <v>77.922077922077932</v>
      </c>
      <c r="K8" s="4"/>
    </row>
    <row r="9" spans="1:11" ht="18.95" customHeight="1">
      <c r="A9" s="316"/>
      <c r="B9" s="6" t="s">
        <v>8</v>
      </c>
      <c r="C9" s="33">
        <v>439</v>
      </c>
      <c r="D9" s="72">
        <v>20.5</v>
      </c>
      <c r="E9" s="33">
        <v>57</v>
      </c>
      <c r="F9" s="21">
        <f t="shared" si="0"/>
        <v>12.984054669703873</v>
      </c>
      <c r="G9" s="33">
        <v>56</v>
      </c>
      <c r="H9" s="21">
        <f t="shared" si="1"/>
        <v>12.756264236902052</v>
      </c>
      <c r="I9" s="33">
        <v>326</v>
      </c>
      <c r="J9" s="22">
        <f t="shared" si="2"/>
        <v>74.259681093394079</v>
      </c>
      <c r="K9" s="4"/>
    </row>
    <row r="10" spans="1:11" ht="18.95" customHeight="1">
      <c r="A10" s="316"/>
      <c r="B10" s="6" t="s">
        <v>9</v>
      </c>
      <c r="C10" s="33">
        <v>547</v>
      </c>
      <c r="D10" s="72">
        <v>19.2</v>
      </c>
      <c r="E10" s="33">
        <v>94</v>
      </c>
      <c r="F10" s="21">
        <f t="shared" si="0"/>
        <v>17.184643510054844</v>
      </c>
      <c r="G10" s="33">
        <v>95</v>
      </c>
      <c r="H10" s="21">
        <f t="shared" si="1"/>
        <v>17.367458866544791</v>
      </c>
      <c r="I10" s="33">
        <v>358</v>
      </c>
      <c r="J10" s="22">
        <f t="shared" si="2"/>
        <v>65.447897623400365</v>
      </c>
      <c r="K10" s="4"/>
    </row>
    <row r="11" spans="1:11" ht="18.95" customHeight="1">
      <c r="A11" s="316"/>
      <c r="B11" s="6" t="s">
        <v>10</v>
      </c>
      <c r="C11" s="33">
        <v>338</v>
      </c>
      <c r="D11" s="72">
        <v>58.1</v>
      </c>
      <c r="E11" s="33">
        <v>54</v>
      </c>
      <c r="F11" s="21">
        <f t="shared" si="0"/>
        <v>15.976331360946746</v>
      </c>
      <c r="G11" s="33">
        <v>78</v>
      </c>
      <c r="H11" s="21">
        <f t="shared" si="1"/>
        <v>23.076923076923077</v>
      </c>
      <c r="I11" s="33">
        <v>206</v>
      </c>
      <c r="J11" s="22">
        <f t="shared" si="2"/>
        <v>60.946745562130175</v>
      </c>
      <c r="K11" s="4"/>
    </row>
    <row r="12" spans="1:11" ht="18.95" customHeight="1">
      <c r="A12" s="316"/>
      <c r="B12" s="6" t="s">
        <v>11</v>
      </c>
      <c r="C12" s="33">
        <v>255</v>
      </c>
      <c r="D12" s="72">
        <v>26.4</v>
      </c>
      <c r="E12" s="33">
        <v>39</v>
      </c>
      <c r="F12" s="21">
        <f t="shared" si="0"/>
        <v>15.294117647058824</v>
      </c>
      <c r="G12" s="33">
        <v>26</v>
      </c>
      <c r="H12" s="21">
        <f t="shared" si="1"/>
        <v>10.196078431372548</v>
      </c>
      <c r="I12" s="33">
        <v>190</v>
      </c>
      <c r="J12" s="22">
        <f t="shared" si="2"/>
        <v>74.509803921568633</v>
      </c>
      <c r="K12" s="4"/>
    </row>
    <row r="13" spans="1:11" ht="18.95" customHeight="1">
      <c r="A13" s="316"/>
      <c r="B13" s="6" t="s">
        <v>12</v>
      </c>
      <c r="C13" s="33">
        <v>385</v>
      </c>
      <c r="D13" s="72">
        <v>49.3</v>
      </c>
      <c r="E13" s="33">
        <v>66</v>
      </c>
      <c r="F13" s="21">
        <f t="shared" si="0"/>
        <v>17.142857142857142</v>
      </c>
      <c r="G13" s="33">
        <v>71</v>
      </c>
      <c r="H13" s="21">
        <f t="shared" si="1"/>
        <v>18.441558441558442</v>
      </c>
      <c r="I13" s="33">
        <v>248</v>
      </c>
      <c r="J13" s="22">
        <f t="shared" si="2"/>
        <v>64.415584415584419</v>
      </c>
      <c r="K13" s="4"/>
    </row>
    <row r="14" spans="1:11" ht="18.95" customHeight="1" thickBot="1">
      <c r="A14" s="317"/>
      <c r="B14" s="7" t="s">
        <v>13</v>
      </c>
      <c r="C14" s="38">
        <v>325</v>
      </c>
      <c r="D14" s="73">
        <v>20.8</v>
      </c>
      <c r="E14" s="38">
        <v>46</v>
      </c>
      <c r="F14" s="30">
        <f t="shared" si="0"/>
        <v>14.153846153846153</v>
      </c>
      <c r="G14" s="38">
        <v>41</v>
      </c>
      <c r="H14" s="30">
        <f t="shared" si="1"/>
        <v>12.615384615384615</v>
      </c>
      <c r="I14" s="38">
        <v>238</v>
      </c>
      <c r="J14" s="31">
        <f t="shared" si="2"/>
        <v>73.230769230769226</v>
      </c>
      <c r="K14" s="4"/>
    </row>
    <row r="15" spans="1:11" s="17" customFormat="1" ht="12">
      <c r="C15" s="17" t="s">
        <v>14</v>
      </c>
      <c r="G15" s="18"/>
      <c r="H15" s="18"/>
      <c r="J15" s="19" t="s">
        <v>15</v>
      </c>
    </row>
    <row r="16" spans="1:11" ht="20.100000000000001" customHeight="1">
      <c r="A16" s="3"/>
    </row>
  </sheetData>
  <mergeCells count="8">
    <mergeCell ref="A6:A14"/>
    <mergeCell ref="A3:B4"/>
    <mergeCell ref="C3:C4"/>
    <mergeCell ref="I3:J3"/>
    <mergeCell ref="E3:F3"/>
    <mergeCell ref="G3:H3"/>
    <mergeCell ref="A5:B5"/>
    <mergeCell ref="D3:D4"/>
  </mergeCells>
  <phoneticPr fontId="4"/>
  <pageMargins left="0.39370078740157483" right="0.39370078740157483" top="0.98425196850393704" bottom="0.98425196850393704" header="0.51181102362204722" footer="0.51181102362204722"/>
  <pageSetup paperSize="9" scale="9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総農家における販売農家、自給的農家数の推移</vt:lpstr>
      <vt:lpstr>グラフ（１）</vt:lpstr>
      <vt:lpstr>グラフ（２）</vt:lpstr>
      <vt:lpstr>Ｒ2</vt:lpstr>
      <vt:lpstr>H27</vt:lpstr>
      <vt:lpstr>H22</vt:lpstr>
      <vt:lpstr>H17</vt:lpstr>
      <vt:lpstr>H12</vt:lpstr>
      <vt:lpstr>H7</vt:lpstr>
      <vt:lpstr>H2</vt:lpstr>
      <vt:lpstr>S60</vt:lpstr>
      <vt:lpstr>S50～</vt:lpstr>
      <vt:lpstr>S35～</vt:lpstr>
      <vt:lpstr>'グラフ（２）'!Print_Area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LocalAdmin</cp:lastModifiedBy>
  <cp:lastPrinted>2021-11-11T05:36:32Z</cp:lastPrinted>
  <dcterms:created xsi:type="dcterms:W3CDTF">2012-06-22T06:30:39Z</dcterms:created>
  <dcterms:modified xsi:type="dcterms:W3CDTF">2021-11-12T05:31:15Z</dcterms:modified>
</cp:coreProperties>
</file>